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òng Kinh tế 2026\Báo cáo phát triển KT-XH\Năm 2026\BC PTKT xh 2026-2030\"/>
    </mc:Choice>
  </mc:AlternateContent>
  <bookViews>
    <workbookView xWindow="-105" yWindow="-105" windowWidth="15465" windowHeight="7755" activeTab="1"/>
  </bookViews>
  <sheets>
    <sheet name="PB 03 DA ĐTC" sheetId="6" r:id="rId1"/>
    <sheet name="PB 02 DA Thuỷ lợi" sheetId="5" r:id="rId2"/>
    <sheet name="PB 04 Thu tiền đất" sheetId="4" state="hidden" r:id="rId3"/>
    <sheet name="PB 04 Thu tiền đất (2)" sheetId="7" r:id="rId4"/>
    <sheet name="Biểu 01 các chỉ tiêu" sheetId="3" r:id="rId5"/>
  </sheets>
  <externalReferences>
    <externalReference r:id="rId6"/>
    <externalReference r:id="rId7"/>
    <externalReference r:id="rId8"/>
  </externalReferences>
  <definedNames>
    <definedName name="___________boi1" localSheetId="0">#REF!</definedName>
    <definedName name="___________boi1" localSheetId="3">#REF!</definedName>
    <definedName name="___________boi1">#REF!</definedName>
    <definedName name="___________boi2" localSheetId="0">#REF!</definedName>
    <definedName name="___________boi2" localSheetId="3">#REF!</definedName>
    <definedName name="___________boi2">#REF!</definedName>
    <definedName name="___________boi3" localSheetId="0">#REF!</definedName>
    <definedName name="___________boi3" localSheetId="3">#REF!</definedName>
    <definedName name="___________boi3">#REF!</definedName>
    <definedName name="___________boi4" localSheetId="0">#REF!</definedName>
    <definedName name="___________boi4" localSheetId="3">#REF!</definedName>
    <definedName name="___________boi4">#REF!</definedName>
    <definedName name="___________btm10" localSheetId="0">#REF!</definedName>
    <definedName name="___________btm10" localSheetId="3">#REF!</definedName>
    <definedName name="___________btm10">#REF!</definedName>
    <definedName name="___________btm100" localSheetId="0">#REF!</definedName>
    <definedName name="___________btm100" localSheetId="3">#REF!</definedName>
    <definedName name="___________btm100">#REF!</definedName>
    <definedName name="___________btM300" localSheetId="0">#REF!</definedName>
    <definedName name="___________btM300" localSheetId="3">#REF!</definedName>
    <definedName name="___________btM300">#REF!</definedName>
    <definedName name="___________cao1" localSheetId="0">#REF!</definedName>
    <definedName name="___________cao1" localSheetId="3">#REF!</definedName>
    <definedName name="___________cao1">#REF!</definedName>
    <definedName name="___________cao2" localSheetId="0">#REF!</definedName>
    <definedName name="___________cao2" localSheetId="3">#REF!</definedName>
    <definedName name="___________cao2">#REF!</definedName>
    <definedName name="___________cao3" localSheetId="0">#REF!</definedName>
    <definedName name="___________cao3" localSheetId="3">#REF!</definedName>
    <definedName name="___________cao3">#REF!</definedName>
    <definedName name="___________cao4" localSheetId="0">#REF!</definedName>
    <definedName name="___________cao4" localSheetId="3">#REF!</definedName>
    <definedName name="___________cao4">#REF!</definedName>
    <definedName name="___________cao5" localSheetId="0">#REF!</definedName>
    <definedName name="___________cao5" localSheetId="3">#REF!</definedName>
    <definedName name="___________cao5">#REF!</definedName>
    <definedName name="___________cao6" localSheetId="0">#REF!</definedName>
    <definedName name="___________cao6" localSheetId="3">#REF!</definedName>
    <definedName name="___________cao6">#REF!</definedName>
    <definedName name="___________CON1" localSheetId="0">#REF!</definedName>
    <definedName name="___________CON1" localSheetId="3">#REF!</definedName>
    <definedName name="___________CON1">#REF!</definedName>
    <definedName name="___________CON2" localSheetId="0">#REF!</definedName>
    <definedName name="___________CON2" localSheetId="3">#REF!</definedName>
    <definedName name="___________CON2">#REF!</definedName>
    <definedName name="___________dai1" localSheetId="0">#REF!</definedName>
    <definedName name="___________dai1" localSheetId="3">#REF!</definedName>
    <definedName name="___________dai1">#REF!</definedName>
    <definedName name="___________dai2" localSheetId="0">#REF!</definedName>
    <definedName name="___________dai2" localSheetId="3">#REF!</definedName>
    <definedName name="___________dai2">#REF!</definedName>
    <definedName name="___________dai3" localSheetId="0">#REF!</definedName>
    <definedName name="___________dai3" localSheetId="3">#REF!</definedName>
    <definedName name="___________dai3">#REF!</definedName>
    <definedName name="___________dai4" localSheetId="0">#REF!</definedName>
    <definedName name="___________dai4" localSheetId="3">#REF!</definedName>
    <definedName name="___________dai4">#REF!</definedName>
    <definedName name="___________dai5" localSheetId="0">#REF!</definedName>
    <definedName name="___________dai5" localSheetId="3">#REF!</definedName>
    <definedName name="___________dai5">#REF!</definedName>
    <definedName name="___________dai6" localSheetId="0">#REF!</definedName>
    <definedName name="___________dai6" localSheetId="3">#REF!</definedName>
    <definedName name="___________dai6">#REF!</definedName>
    <definedName name="___________dan1" localSheetId="0">#REF!</definedName>
    <definedName name="___________dan1" localSheetId="3">#REF!</definedName>
    <definedName name="___________dan1">#REF!</definedName>
    <definedName name="___________dan2" localSheetId="0">#REF!</definedName>
    <definedName name="___________dan2" localSheetId="3">#REF!</definedName>
    <definedName name="___________dan2">#REF!</definedName>
    <definedName name="___________ddn400" localSheetId="0">#REF!</definedName>
    <definedName name="___________ddn400" localSheetId="3">#REF!</definedName>
    <definedName name="___________ddn400">#REF!</definedName>
    <definedName name="___________ddn600" localSheetId="0">#REF!</definedName>
    <definedName name="___________ddn600" localSheetId="3">#REF!</definedName>
    <definedName name="___________ddn600">#REF!</definedName>
    <definedName name="___________gon4" localSheetId="0">#REF!</definedName>
    <definedName name="___________gon4" localSheetId="3">#REF!</definedName>
    <definedName name="___________gon4">#REF!</definedName>
    <definedName name="___________KM188" localSheetId="0">#REF!</definedName>
    <definedName name="___________KM188" localSheetId="3">#REF!</definedName>
    <definedName name="___________KM188">#REF!</definedName>
    <definedName name="___________km189" localSheetId="0">#REF!</definedName>
    <definedName name="___________km189" localSheetId="3">#REF!</definedName>
    <definedName name="___________km189">#REF!</definedName>
    <definedName name="___________km190" localSheetId="0">#REF!</definedName>
    <definedName name="___________km190" localSheetId="3">#REF!</definedName>
    <definedName name="___________km190">#REF!</definedName>
    <definedName name="___________km191" localSheetId="0">#REF!</definedName>
    <definedName name="___________km191" localSheetId="3">#REF!</definedName>
    <definedName name="___________km191">#REF!</definedName>
    <definedName name="___________km192" localSheetId="0">#REF!</definedName>
    <definedName name="___________km192" localSheetId="3">#REF!</definedName>
    <definedName name="___________km192">#REF!</definedName>
    <definedName name="___________km193" localSheetId="0">#REF!</definedName>
    <definedName name="___________km193" localSheetId="3">#REF!</definedName>
    <definedName name="___________km193">#REF!</definedName>
    <definedName name="___________km194" localSheetId="0">#REF!</definedName>
    <definedName name="___________km194" localSheetId="3">#REF!</definedName>
    <definedName name="___________km194">#REF!</definedName>
    <definedName name="___________km195" localSheetId="0">#REF!</definedName>
    <definedName name="___________km195" localSheetId="3">#REF!</definedName>
    <definedName name="___________km195">#REF!</definedName>
    <definedName name="___________km197" localSheetId="0">#REF!</definedName>
    <definedName name="___________km197" localSheetId="3">#REF!</definedName>
    <definedName name="___________km197">#REF!</definedName>
    <definedName name="___________km198" localSheetId="0">#REF!</definedName>
    <definedName name="___________km198" localSheetId="3">#REF!</definedName>
    <definedName name="___________km198">#REF!</definedName>
    <definedName name="___________lap1" localSheetId="0">#REF!</definedName>
    <definedName name="___________lap1" localSheetId="3">#REF!</definedName>
    <definedName name="___________lap1">#REF!</definedName>
    <definedName name="___________lap2" localSheetId="0">#REF!</definedName>
    <definedName name="___________lap2" localSheetId="3">#REF!</definedName>
    <definedName name="___________lap2">#REF!</definedName>
    <definedName name="___________MAC12" localSheetId="0">#REF!</definedName>
    <definedName name="___________MAC12" localSheetId="3">#REF!</definedName>
    <definedName name="___________MAC12">#REF!</definedName>
    <definedName name="___________MAC46" localSheetId="0">#REF!</definedName>
    <definedName name="___________MAC46" localSheetId="3">#REF!</definedName>
    <definedName name="___________MAC46">#REF!</definedName>
    <definedName name="___________NCL100" localSheetId="0">#REF!</definedName>
    <definedName name="___________NCL100" localSheetId="3">#REF!</definedName>
    <definedName name="___________NCL100">#REF!</definedName>
    <definedName name="___________NCL200" localSheetId="0">#REF!</definedName>
    <definedName name="___________NCL200" localSheetId="3">#REF!</definedName>
    <definedName name="___________NCL200">#REF!</definedName>
    <definedName name="___________NCL250" localSheetId="0">#REF!</definedName>
    <definedName name="___________NCL250" localSheetId="3">#REF!</definedName>
    <definedName name="___________NCL250">#REF!</definedName>
    <definedName name="___________nin190" localSheetId="0">#REF!</definedName>
    <definedName name="___________nin190" localSheetId="3">#REF!</definedName>
    <definedName name="___________nin190">#REF!</definedName>
    <definedName name="___________phi10" localSheetId="0">#REF!</definedName>
    <definedName name="___________phi10" localSheetId="3">#REF!</definedName>
    <definedName name="___________phi10">#REF!</definedName>
    <definedName name="___________phi12" localSheetId="0">#REF!</definedName>
    <definedName name="___________phi12" localSheetId="3">#REF!</definedName>
    <definedName name="___________phi12">#REF!</definedName>
    <definedName name="___________phi14" localSheetId="0">#REF!</definedName>
    <definedName name="___________phi14" localSheetId="3">#REF!</definedName>
    <definedName name="___________phi14">#REF!</definedName>
    <definedName name="___________phi16" localSheetId="0">#REF!</definedName>
    <definedName name="___________phi16" localSheetId="3">#REF!</definedName>
    <definedName name="___________phi16">#REF!</definedName>
    <definedName name="___________phi18" localSheetId="0">#REF!</definedName>
    <definedName name="___________phi18" localSheetId="3">#REF!</definedName>
    <definedName name="___________phi18">#REF!</definedName>
    <definedName name="___________phi20" localSheetId="0">#REF!</definedName>
    <definedName name="___________phi20" localSheetId="3">#REF!</definedName>
    <definedName name="___________phi20">#REF!</definedName>
    <definedName name="___________phi22" localSheetId="0">#REF!</definedName>
    <definedName name="___________phi22" localSheetId="3">#REF!</definedName>
    <definedName name="___________phi22">#REF!</definedName>
    <definedName name="___________phi25" localSheetId="0">#REF!</definedName>
    <definedName name="___________phi25" localSheetId="3">#REF!</definedName>
    <definedName name="___________phi25">#REF!</definedName>
    <definedName name="___________phi28" localSheetId="0">#REF!</definedName>
    <definedName name="___________phi28" localSheetId="3">#REF!</definedName>
    <definedName name="___________phi28">#REF!</definedName>
    <definedName name="___________phi6" localSheetId="0">#REF!</definedName>
    <definedName name="___________phi6" localSheetId="3">#REF!</definedName>
    <definedName name="___________phi6">#REF!</definedName>
    <definedName name="___________phi8" localSheetId="0">#REF!</definedName>
    <definedName name="___________phi8" localSheetId="3">#REF!</definedName>
    <definedName name="___________phi8">#REF!</definedName>
    <definedName name="___________sc1" localSheetId="0">#REF!</definedName>
    <definedName name="___________sc1" localSheetId="3">#REF!</definedName>
    <definedName name="___________sc1">#REF!</definedName>
    <definedName name="___________SC2" localSheetId="0">#REF!</definedName>
    <definedName name="___________SC2" localSheetId="3">#REF!</definedName>
    <definedName name="___________SC2">#REF!</definedName>
    <definedName name="___________sc3" localSheetId="0">#REF!</definedName>
    <definedName name="___________sc3" localSheetId="3">#REF!</definedName>
    <definedName name="___________sc3">#REF!</definedName>
    <definedName name="___________slg1" localSheetId="0">#REF!</definedName>
    <definedName name="___________slg1" localSheetId="3">#REF!</definedName>
    <definedName name="___________slg1">#REF!</definedName>
    <definedName name="___________slg2" localSheetId="0">#REF!</definedName>
    <definedName name="___________slg2" localSheetId="3">#REF!</definedName>
    <definedName name="___________slg2">#REF!</definedName>
    <definedName name="___________slg3" localSheetId="0">#REF!</definedName>
    <definedName name="___________slg3" localSheetId="3">#REF!</definedName>
    <definedName name="___________slg3">#REF!</definedName>
    <definedName name="___________slg4" localSheetId="0">#REF!</definedName>
    <definedName name="___________slg4" localSheetId="3">#REF!</definedName>
    <definedName name="___________slg4">#REF!</definedName>
    <definedName name="___________slg5" localSheetId="0">#REF!</definedName>
    <definedName name="___________slg5" localSheetId="3">#REF!</definedName>
    <definedName name="___________slg5">#REF!</definedName>
    <definedName name="___________slg6" localSheetId="0">#REF!</definedName>
    <definedName name="___________slg6" localSheetId="3">#REF!</definedName>
    <definedName name="___________slg6">#REF!</definedName>
    <definedName name="___________SN3" localSheetId="0">#REF!</definedName>
    <definedName name="___________SN3" localSheetId="3">#REF!</definedName>
    <definedName name="___________SN3">#REF!</definedName>
    <definedName name="___________TB1" localSheetId="0">#REF!</definedName>
    <definedName name="___________TB1" localSheetId="3">#REF!</definedName>
    <definedName name="___________TB1">#REF!</definedName>
    <definedName name="___________TH1" localSheetId="0">#REF!</definedName>
    <definedName name="___________TH1" localSheetId="3">#REF!</definedName>
    <definedName name="___________TH1">#REF!</definedName>
    <definedName name="___________TH2" localSheetId="0">#REF!</definedName>
    <definedName name="___________TH2" localSheetId="3">#REF!</definedName>
    <definedName name="___________TH2">#REF!</definedName>
    <definedName name="___________TH3" localSheetId="0">#REF!</definedName>
    <definedName name="___________TH3" localSheetId="3">#REF!</definedName>
    <definedName name="___________TH3">#REF!</definedName>
    <definedName name="___________TL1" localSheetId="0">#REF!</definedName>
    <definedName name="___________TL1" localSheetId="3">#REF!</definedName>
    <definedName name="___________TL1">#REF!</definedName>
    <definedName name="___________TL2" localSheetId="0">#REF!</definedName>
    <definedName name="___________TL2" localSheetId="3">#REF!</definedName>
    <definedName name="___________TL2">#REF!</definedName>
    <definedName name="___________TL3" localSheetId="0">#REF!</definedName>
    <definedName name="___________TL3" localSheetId="3">#REF!</definedName>
    <definedName name="___________TL3">#REF!</definedName>
    <definedName name="___________TLA120" localSheetId="0">#REF!</definedName>
    <definedName name="___________TLA120" localSheetId="3">#REF!</definedName>
    <definedName name="___________TLA120">#REF!</definedName>
    <definedName name="___________TLA35" localSheetId="0">#REF!</definedName>
    <definedName name="___________TLA35" localSheetId="3">#REF!</definedName>
    <definedName name="___________TLA35">#REF!</definedName>
    <definedName name="___________TLA50" localSheetId="0">#REF!</definedName>
    <definedName name="___________TLA50" localSheetId="3">#REF!</definedName>
    <definedName name="___________TLA50">#REF!</definedName>
    <definedName name="___________TLA70" localSheetId="0">#REF!</definedName>
    <definedName name="___________TLA70" localSheetId="3">#REF!</definedName>
    <definedName name="___________TLA70">#REF!</definedName>
    <definedName name="___________TLA95" localSheetId="0">#REF!</definedName>
    <definedName name="___________TLA95" localSheetId="3">#REF!</definedName>
    <definedName name="___________TLA95">#REF!</definedName>
    <definedName name="___________VL100" localSheetId="0">#REF!</definedName>
    <definedName name="___________VL100" localSheetId="3">#REF!</definedName>
    <definedName name="___________VL100">#REF!</definedName>
    <definedName name="___________VL250" localSheetId="0">#REF!</definedName>
    <definedName name="___________VL250" localSheetId="3">#REF!</definedName>
    <definedName name="___________VL250">#REF!</definedName>
    <definedName name="__________boi1" localSheetId="0">#REF!</definedName>
    <definedName name="__________boi1" localSheetId="3">#REF!</definedName>
    <definedName name="__________boi1">#REF!</definedName>
    <definedName name="__________boi2" localSheetId="0">#REF!</definedName>
    <definedName name="__________boi2" localSheetId="3">#REF!</definedName>
    <definedName name="__________boi2">#REF!</definedName>
    <definedName name="__________boi3" localSheetId="0">#REF!</definedName>
    <definedName name="__________boi3" localSheetId="3">#REF!</definedName>
    <definedName name="__________boi3">#REF!</definedName>
    <definedName name="__________boi4" localSheetId="0">#REF!</definedName>
    <definedName name="__________boi4" localSheetId="3">#REF!</definedName>
    <definedName name="__________boi4">#REF!</definedName>
    <definedName name="__________btm10" localSheetId="0">#REF!</definedName>
    <definedName name="__________btm10" localSheetId="3">#REF!</definedName>
    <definedName name="__________btm10">#REF!</definedName>
    <definedName name="__________btm100" localSheetId="0">#REF!</definedName>
    <definedName name="__________btm100" localSheetId="3">#REF!</definedName>
    <definedName name="__________btm100">#REF!</definedName>
    <definedName name="__________btM300" localSheetId="0">#REF!</definedName>
    <definedName name="__________btM300" localSheetId="3">#REF!</definedName>
    <definedName name="__________btM300">#REF!</definedName>
    <definedName name="__________cao1" localSheetId="0">#REF!</definedName>
    <definedName name="__________cao1" localSheetId="3">#REF!</definedName>
    <definedName name="__________cao1">#REF!</definedName>
    <definedName name="__________cao2" localSheetId="0">#REF!</definedName>
    <definedName name="__________cao2" localSheetId="3">#REF!</definedName>
    <definedName name="__________cao2">#REF!</definedName>
    <definedName name="__________cao3" localSheetId="0">#REF!</definedName>
    <definedName name="__________cao3" localSheetId="3">#REF!</definedName>
    <definedName name="__________cao3">#REF!</definedName>
    <definedName name="__________cao4" localSheetId="0">#REF!</definedName>
    <definedName name="__________cao4" localSheetId="3">#REF!</definedName>
    <definedName name="__________cao4">#REF!</definedName>
    <definedName name="__________cao5" localSheetId="0">#REF!</definedName>
    <definedName name="__________cao5" localSheetId="3">#REF!</definedName>
    <definedName name="__________cao5">#REF!</definedName>
    <definedName name="__________cao6" localSheetId="0">#REF!</definedName>
    <definedName name="__________cao6" localSheetId="3">#REF!</definedName>
    <definedName name="__________cao6">#REF!</definedName>
    <definedName name="__________CON1" localSheetId="0">#REF!</definedName>
    <definedName name="__________CON1" localSheetId="3">#REF!</definedName>
    <definedName name="__________CON1">#REF!</definedName>
    <definedName name="__________CON2" localSheetId="0">#REF!</definedName>
    <definedName name="__________CON2" localSheetId="3">#REF!</definedName>
    <definedName name="__________CON2">#REF!</definedName>
    <definedName name="__________dai1" localSheetId="0">#REF!</definedName>
    <definedName name="__________dai1" localSheetId="3">#REF!</definedName>
    <definedName name="__________dai1">#REF!</definedName>
    <definedName name="__________dai2" localSheetId="0">#REF!</definedName>
    <definedName name="__________dai2" localSheetId="3">#REF!</definedName>
    <definedName name="__________dai2">#REF!</definedName>
    <definedName name="__________dai3" localSheetId="0">#REF!</definedName>
    <definedName name="__________dai3" localSheetId="3">#REF!</definedName>
    <definedName name="__________dai3">#REF!</definedName>
    <definedName name="__________dai4" localSheetId="0">#REF!</definedName>
    <definedName name="__________dai4" localSheetId="3">#REF!</definedName>
    <definedName name="__________dai4">#REF!</definedName>
    <definedName name="__________dai5" localSheetId="0">#REF!</definedName>
    <definedName name="__________dai5" localSheetId="3">#REF!</definedName>
    <definedName name="__________dai5">#REF!</definedName>
    <definedName name="__________dai6" localSheetId="0">#REF!</definedName>
    <definedName name="__________dai6" localSheetId="3">#REF!</definedName>
    <definedName name="__________dai6">#REF!</definedName>
    <definedName name="__________dan1" localSheetId="0">#REF!</definedName>
    <definedName name="__________dan1" localSheetId="3">#REF!</definedName>
    <definedName name="__________dan1">#REF!</definedName>
    <definedName name="__________dan2" localSheetId="0">#REF!</definedName>
    <definedName name="__________dan2" localSheetId="3">#REF!</definedName>
    <definedName name="__________dan2">#REF!</definedName>
    <definedName name="__________ddn400" localSheetId="0">#REF!</definedName>
    <definedName name="__________ddn400" localSheetId="3">#REF!</definedName>
    <definedName name="__________ddn400">#REF!</definedName>
    <definedName name="__________ddn600" localSheetId="0">#REF!</definedName>
    <definedName name="__________ddn600" localSheetId="3">#REF!</definedName>
    <definedName name="__________ddn600">#REF!</definedName>
    <definedName name="__________gon4" localSheetId="0">#REF!</definedName>
    <definedName name="__________gon4" localSheetId="3">#REF!</definedName>
    <definedName name="__________gon4">#REF!</definedName>
    <definedName name="__________KM188" localSheetId="0">#REF!</definedName>
    <definedName name="__________KM188" localSheetId="3">#REF!</definedName>
    <definedName name="__________KM188">#REF!</definedName>
    <definedName name="__________km189" localSheetId="0">#REF!</definedName>
    <definedName name="__________km189" localSheetId="3">#REF!</definedName>
    <definedName name="__________km189">#REF!</definedName>
    <definedName name="__________km190" localSheetId="0">#REF!</definedName>
    <definedName name="__________km190" localSheetId="3">#REF!</definedName>
    <definedName name="__________km190">#REF!</definedName>
    <definedName name="__________km191" localSheetId="0">#REF!</definedName>
    <definedName name="__________km191" localSheetId="3">#REF!</definedName>
    <definedName name="__________km191">#REF!</definedName>
    <definedName name="__________km192" localSheetId="0">#REF!</definedName>
    <definedName name="__________km192" localSheetId="3">#REF!</definedName>
    <definedName name="__________km192">#REF!</definedName>
    <definedName name="__________km193" localSheetId="0">#REF!</definedName>
    <definedName name="__________km193" localSheetId="3">#REF!</definedName>
    <definedName name="__________km193">#REF!</definedName>
    <definedName name="__________km194" localSheetId="0">#REF!</definedName>
    <definedName name="__________km194" localSheetId="3">#REF!</definedName>
    <definedName name="__________km194">#REF!</definedName>
    <definedName name="__________km195" localSheetId="0">#REF!</definedName>
    <definedName name="__________km195" localSheetId="3">#REF!</definedName>
    <definedName name="__________km195">#REF!</definedName>
    <definedName name="__________km196" localSheetId="0">#REF!</definedName>
    <definedName name="__________km196" localSheetId="3">#REF!</definedName>
    <definedName name="__________km196">#REF!</definedName>
    <definedName name="__________km197" localSheetId="0">#REF!</definedName>
    <definedName name="__________km197" localSheetId="3">#REF!</definedName>
    <definedName name="__________km197">#REF!</definedName>
    <definedName name="__________km198" localSheetId="0">#REF!</definedName>
    <definedName name="__________km198" localSheetId="3">#REF!</definedName>
    <definedName name="__________km198">#REF!</definedName>
    <definedName name="__________lap1" localSheetId="0">#REF!</definedName>
    <definedName name="__________lap1" localSheetId="3">#REF!</definedName>
    <definedName name="__________lap1">#REF!</definedName>
    <definedName name="__________lap2" localSheetId="0">#REF!</definedName>
    <definedName name="__________lap2" localSheetId="3">#REF!</definedName>
    <definedName name="__________lap2">#REF!</definedName>
    <definedName name="__________MAC12" localSheetId="0">#REF!</definedName>
    <definedName name="__________MAC12" localSheetId="3">#REF!</definedName>
    <definedName name="__________MAC12">#REF!</definedName>
    <definedName name="__________MAC46" localSheetId="0">#REF!</definedName>
    <definedName name="__________MAC46" localSheetId="3">#REF!</definedName>
    <definedName name="__________MAC46">#REF!</definedName>
    <definedName name="__________NCL100" localSheetId="0">#REF!</definedName>
    <definedName name="__________NCL100" localSheetId="3">#REF!</definedName>
    <definedName name="__________NCL100">#REF!</definedName>
    <definedName name="__________NCL200" localSheetId="0">#REF!</definedName>
    <definedName name="__________NCL200" localSheetId="3">#REF!</definedName>
    <definedName name="__________NCL200">#REF!</definedName>
    <definedName name="__________NCL250" localSheetId="0">#REF!</definedName>
    <definedName name="__________NCL250" localSheetId="3">#REF!</definedName>
    <definedName name="__________NCL250">#REF!</definedName>
    <definedName name="__________nin190" localSheetId="0">#REF!</definedName>
    <definedName name="__________nin190" localSheetId="3">#REF!</definedName>
    <definedName name="__________nin190">#REF!</definedName>
    <definedName name="__________phi10" localSheetId="0">#REF!</definedName>
    <definedName name="__________phi10" localSheetId="3">#REF!</definedName>
    <definedName name="__________phi10">#REF!</definedName>
    <definedName name="__________phi12" localSheetId="0">#REF!</definedName>
    <definedName name="__________phi12" localSheetId="3">#REF!</definedName>
    <definedName name="__________phi12">#REF!</definedName>
    <definedName name="__________phi14" localSheetId="0">#REF!</definedName>
    <definedName name="__________phi14" localSheetId="3">#REF!</definedName>
    <definedName name="__________phi14">#REF!</definedName>
    <definedName name="__________phi16" localSheetId="0">#REF!</definedName>
    <definedName name="__________phi16" localSheetId="3">#REF!</definedName>
    <definedName name="__________phi16">#REF!</definedName>
    <definedName name="__________phi18" localSheetId="0">#REF!</definedName>
    <definedName name="__________phi18" localSheetId="3">#REF!</definedName>
    <definedName name="__________phi18">#REF!</definedName>
    <definedName name="__________phi20" localSheetId="0">#REF!</definedName>
    <definedName name="__________phi20" localSheetId="3">#REF!</definedName>
    <definedName name="__________phi20">#REF!</definedName>
    <definedName name="__________phi22" localSheetId="0">#REF!</definedName>
    <definedName name="__________phi22" localSheetId="3">#REF!</definedName>
    <definedName name="__________phi22">#REF!</definedName>
    <definedName name="__________phi25" localSheetId="0">#REF!</definedName>
    <definedName name="__________phi25" localSheetId="3">#REF!</definedName>
    <definedName name="__________phi25">#REF!</definedName>
    <definedName name="__________phi28" localSheetId="0">#REF!</definedName>
    <definedName name="__________phi28" localSheetId="3">#REF!</definedName>
    <definedName name="__________phi28">#REF!</definedName>
    <definedName name="__________phi6" localSheetId="0">#REF!</definedName>
    <definedName name="__________phi6" localSheetId="3">#REF!</definedName>
    <definedName name="__________phi6">#REF!</definedName>
    <definedName name="__________phi8" localSheetId="0">#REF!</definedName>
    <definedName name="__________phi8" localSheetId="3">#REF!</definedName>
    <definedName name="__________phi8">#REF!</definedName>
    <definedName name="__________sc1" localSheetId="0">#REF!</definedName>
    <definedName name="__________sc1" localSheetId="3">#REF!</definedName>
    <definedName name="__________sc1">#REF!</definedName>
    <definedName name="__________SC2" localSheetId="0">#REF!</definedName>
    <definedName name="__________SC2" localSheetId="3">#REF!</definedName>
    <definedName name="__________SC2">#REF!</definedName>
    <definedName name="__________sc3" localSheetId="0">#REF!</definedName>
    <definedName name="__________sc3" localSheetId="3">#REF!</definedName>
    <definedName name="__________sc3">#REF!</definedName>
    <definedName name="__________slg1" localSheetId="0">#REF!</definedName>
    <definedName name="__________slg1" localSheetId="3">#REF!</definedName>
    <definedName name="__________slg1">#REF!</definedName>
    <definedName name="__________slg2" localSheetId="0">#REF!</definedName>
    <definedName name="__________slg2" localSheetId="3">#REF!</definedName>
    <definedName name="__________slg2">#REF!</definedName>
    <definedName name="__________slg3" localSheetId="0">#REF!</definedName>
    <definedName name="__________slg3" localSheetId="3">#REF!</definedName>
    <definedName name="__________slg3">#REF!</definedName>
    <definedName name="__________slg4" localSheetId="0">#REF!</definedName>
    <definedName name="__________slg4" localSheetId="3">#REF!</definedName>
    <definedName name="__________slg4">#REF!</definedName>
    <definedName name="__________slg5" localSheetId="0">#REF!</definedName>
    <definedName name="__________slg5" localSheetId="3">#REF!</definedName>
    <definedName name="__________slg5">#REF!</definedName>
    <definedName name="__________slg6" localSheetId="0">#REF!</definedName>
    <definedName name="__________slg6" localSheetId="3">#REF!</definedName>
    <definedName name="__________slg6">#REF!</definedName>
    <definedName name="__________SN3" localSheetId="0">#REF!</definedName>
    <definedName name="__________SN3" localSheetId="3">#REF!</definedName>
    <definedName name="__________SN3">#REF!</definedName>
    <definedName name="__________TB1" localSheetId="0">#REF!</definedName>
    <definedName name="__________TB1" localSheetId="3">#REF!</definedName>
    <definedName name="__________TB1">#REF!</definedName>
    <definedName name="__________TH1" localSheetId="0">#REF!</definedName>
    <definedName name="__________TH1" localSheetId="3">#REF!</definedName>
    <definedName name="__________TH1">#REF!</definedName>
    <definedName name="__________TH2" localSheetId="0">#REF!</definedName>
    <definedName name="__________TH2" localSheetId="3">#REF!</definedName>
    <definedName name="__________TH2">#REF!</definedName>
    <definedName name="__________TH3" localSheetId="0">#REF!</definedName>
    <definedName name="__________TH3" localSheetId="3">#REF!</definedName>
    <definedName name="__________TH3">#REF!</definedName>
    <definedName name="__________TL1" localSheetId="0">#REF!</definedName>
    <definedName name="__________TL1" localSheetId="3">#REF!</definedName>
    <definedName name="__________TL1">#REF!</definedName>
    <definedName name="__________TL2" localSheetId="0">#REF!</definedName>
    <definedName name="__________TL2" localSheetId="3">#REF!</definedName>
    <definedName name="__________TL2">#REF!</definedName>
    <definedName name="__________TL3" localSheetId="0">#REF!</definedName>
    <definedName name="__________TL3" localSheetId="3">#REF!</definedName>
    <definedName name="__________TL3">#REF!</definedName>
    <definedName name="__________TLA120" localSheetId="0">#REF!</definedName>
    <definedName name="__________TLA120" localSheetId="3">#REF!</definedName>
    <definedName name="__________TLA120">#REF!</definedName>
    <definedName name="__________TLA35" localSheetId="0">#REF!</definedName>
    <definedName name="__________TLA35" localSheetId="3">#REF!</definedName>
    <definedName name="__________TLA35">#REF!</definedName>
    <definedName name="__________TLA50" localSheetId="0">#REF!</definedName>
    <definedName name="__________TLA50" localSheetId="3">#REF!</definedName>
    <definedName name="__________TLA50">#REF!</definedName>
    <definedName name="__________TLA70" localSheetId="0">#REF!</definedName>
    <definedName name="__________TLA70" localSheetId="3">#REF!</definedName>
    <definedName name="__________TLA70">#REF!</definedName>
    <definedName name="__________TLA95" localSheetId="0">#REF!</definedName>
    <definedName name="__________TLA95" localSheetId="3">#REF!</definedName>
    <definedName name="__________TLA95">#REF!</definedName>
    <definedName name="__________VL100" localSheetId="0">#REF!</definedName>
    <definedName name="__________VL100" localSheetId="3">#REF!</definedName>
    <definedName name="__________VL100">#REF!</definedName>
    <definedName name="__________VL250" localSheetId="0">#REF!</definedName>
    <definedName name="__________VL250" localSheetId="3">#REF!</definedName>
    <definedName name="__________VL250">#REF!</definedName>
    <definedName name="_________boi1" localSheetId="0">#REF!</definedName>
    <definedName name="_________boi1" localSheetId="3">#REF!</definedName>
    <definedName name="_________boi1">#REF!</definedName>
    <definedName name="_________boi2" localSheetId="0">#REF!</definedName>
    <definedName name="_________boi2" localSheetId="3">#REF!</definedName>
    <definedName name="_________boi2">#REF!</definedName>
    <definedName name="_________boi3" localSheetId="0">#REF!</definedName>
    <definedName name="_________boi3" localSheetId="3">#REF!</definedName>
    <definedName name="_________boi3">#REF!</definedName>
    <definedName name="_________boi4" localSheetId="0">#REF!</definedName>
    <definedName name="_________boi4" localSheetId="3">#REF!</definedName>
    <definedName name="_________boi4">#REF!</definedName>
    <definedName name="_________btm10" localSheetId="0">#REF!</definedName>
    <definedName name="_________btm10" localSheetId="3">#REF!</definedName>
    <definedName name="_________btm10">#REF!</definedName>
    <definedName name="_________btm100" localSheetId="0">#REF!</definedName>
    <definedName name="_________btm100" localSheetId="3">#REF!</definedName>
    <definedName name="_________btm100">#REF!</definedName>
    <definedName name="_________BTM250" localSheetId="0">#REF!</definedName>
    <definedName name="_________BTM250" localSheetId="3">#REF!</definedName>
    <definedName name="_________BTM250">#REF!</definedName>
    <definedName name="_________btM300" localSheetId="0">#REF!</definedName>
    <definedName name="_________btM300" localSheetId="3">#REF!</definedName>
    <definedName name="_________btM300">#REF!</definedName>
    <definedName name="_________cao1" localSheetId="0">#REF!</definedName>
    <definedName name="_________cao1" localSheetId="3">#REF!</definedName>
    <definedName name="_________cao1">#REF!</definedName>
    <definedName name="_________cao2" localSheetId="0">#REF!</definedName>
    <definedName name="_________cao2" localSheetId="3">#REF!</definedName>
    <definedName name="_________cao2">#REF!</definedName>
    <definedName name="_________cao3" localSheetId="0">#REF!</definedName>
    <definedName name="_________cao3" localSheetId="3">#REF!</definedName>
    <definedName name="_________cao3">#REF!</definedName>
    <definedName name="_________cao4" localSheetId="0">#REF!</definedName>
    <definedName name="_________cao4" localSheetId="3">#REF!</definedName>
    <definedName name="_________cao4">#REF!</definedName>
    <definedName name="_________cao5" localSheetId="0">#REF!</definedName>
    <definedName name="_________cao5" localSheetId="3">#REF!</definedName>
    <definedName name="_________cao5">#REF!</definedName>
    <definedName name="_________cao6" localSheetId="0">#REF!</definedName>
    <definedName name="_________cao6" localSheetId="3">#REF!</definedName>
    <definedName name="_________cao6">#REF!</definedName>
    <definedName name="_________CON1" localSheetId="0">#REF!</definedName>
    <definedName name="_________CON1" localSheetId="3">#REF!</definedName>
    <definedName name="_________CON1">#REF!</definedName>
    <definedName name="_________CON2" localSheetId="0">#REF!</definedName>
    <definedName name="_________CON2" localSheetId="3">#REF!</definedName>
    <definedName name="_________CON2">#REF!</definedName>
    <definedName name="_________dai1" localSheetId="0">#REF!</definedName>
    <definedName name="_________dai1" localSheetId="3">#REF!</definedName>
    <definedName name="_________dai1">#REF!</definedName>
    <definedName name="_________dai2" localSheetId="0">#REF!</definedName>
    <definedName name="_________dai2" localSheetId="3">#REF!</definedName>
    <definedName name="_________dai2">#REF!</definedName>
    <definedName name="_________dai3" localSheetId="0">#REF!</definedName>
    <definedName name="_________dai3" localSheetId="3">#REF!</definedName>
    <definedName name="_________dai3">#REF!</definedName>
    <definedName name="_________dai4" localSheetId="0">#REF!</definedName>
    <definedName name="_________dai4" localSheetId="3">#REF!</definedName>
    <definedName name="_________dai4">#REF!</definedName>
    <definedName name="_________dai5" localSheetId="0">#REF!</definedName>
    <definedName name="_________dai5" localSheetId="3">#REF!</definedName>
    <definedName name="_________dai5">#REF!</definedName>
    <definedName name="_________dai6" localSheetId="0">#REF!</definedName>
    <definedName name="_________dai6" localSheetId="3">#REF!</definedName>
    <definedName name="_________dai6">#REF!</definedName>
    <definedName name="_________dan1" localSheetId="0">#REF!</definedName>
    <definedName name="_________dan1" localSheetId="3">#REF!</definedName>
    <definedName name="_________dan1">#REF!</definedName>
    <definedName name="_________dan2" localSheetId="0">#REF!</definedName>
    <definedName name="_________dan2" localSheetId="3">#REF!</definedName>
    <definedName name="_________dan2">#REF!</definedName>
    <definedName name="_________ddn400" localSheetId="0">#REF!</definedName>
    <definedName name="_________ddn400" localSheetId="3">#REF!</definedName>
    <definedName name="_________ddn400">#REF!</definedName>
    <definedName name="_________ddn600" localSheetId="0">#REF!</definedName>
    <definedName name="_________ddn600" localSheetId="3">#REF!</definedName>
    <definedName name="_________ddn600">#REF!</definedName>
    <definedName name="_________gon4" localSheetId="0">#REF!</definedName>
    <definedName name="_________gon4" localSheetId="3">#REF!</definedName>
    <definedName name="_________gon4">#REF!</definedName>
    <definedName name="_________hom2" localSheetId="0">#REF!</definedName>
    <definedName name="_________hom2" localSheetId="3">#REF!</definedName>
    <definedName name="_________hom2">#REF!</definedName>
    <definedName name="_________KM188" localSheetId="0">#REF!</definedName>
    <definedName name="_________KM188" localSheetId="3">#REF!</definedName>
    <definedName name="_________KM188">#REF!</definedName>
    <definedName name="_________km189" localSheetId="0">#REF!</definedName>
    <definedName name="_________km189" localSheetId="3">#REF!</definedName>
    <definedName name="_________km189">#REF!</definedName>
    <definedName name="_________km190" localSheetId="0">#REF!</definedName>
    <definedName name="_________km190" localSheetId="3">#REF!</definedName>
    <definedName name="_________km190">#REF!</definedName>
    <definedName name="_________km191" localSheetId="0">#REF!</definedName>
    <definedName name="_________km191" localSheetId="3">#REF!</definedName>
    <definedName name="_________km191">#REF!</definedName>
    <definedName name="_________km192" localSheetId="0">#REF!</definedName>
    <definedName name="_________km192" localSheetId="3">#REF!</definedName>
    <definedName name="_________km192">#REF!</definedName>
    <definedName name="_________km193" localSheetId="0">#REF!</definedName>
    <definedName name="_________km193" localSheetId="3">#REF!</definedName>
    <definedName name="_________km193">#REF!</definedName>
    <definedName name="_________km194" localSheetId="0">#REF!</definedName>
    <definedName name="_________km194" localSheetId="3">#REF!</definedName>
    <definedName name="_________km194">#REF!</definedName>
    <definedName name="_________km195" localSheetId="0">#REF!</definedName>
    <definedName name="_________km195" localSheetId="3">#REF!</definedName>
    <definedName name="_________km195">#REF!</definedName>
    <definedName name="__btm10" localSheetId="0">#REF!</definedName>
    <definedName name="__btm10" localSheetId="3">#REF!</definedName>
    <definedName name="__btm10">#REF!</definedName>
    <definedName name="__btm100" localSheetId="0">#REF!</definedName>
    <definedName name="__btm100" localSheetId="3">#REF!</definedName>
    <definedName name="__btm100">#REF!</definedName>
    <definedName name="__hom2" localSheetId="0">#REF!</definedName>
    <definedName name="__hom2" localSheetId="3">#REF!</definedName>
    <definedName name="__hom2">#REF!</definedName>
    <definedName name="__KM188" localSheetId="0">#REF!</definedName>
    <definedName name="__KM188" localSheetId="3">#REF!</definedName>
    <definedName name="__KM188">#REF!</definedName>
    <definedName name="__km189" localSheetId="0">#REF!</definedName>
    <definedName name="__km189" localSheetId="3">#REF!</definedName>
    <definedName name="__km189">#REF!</definedName>
    <definedName name="__km193" localSheetId="0">#REF!</definedName>
    <definedName name="__km193" localSheetId="3">#REF!</definedName>
    <definedName name="__km193">#REF!</definedName>
    <definedName name="__km194" localSheetId="0">#REF!</definedName>
    <definedName name="__km194" localSheetId="3">#REF!</definedName>
    <definedName name="__km194">#REF!</definedName>
    <definedName name="__km195" localSheetId="0">#REF!</definedName>
    <definedName name="__km195" localSheetId="3">#REF!</definedName>
    <definedName name="__km195">#REF!</definedName>
    <definedName name="__km196" localSheetId="0">#REF!</definedName>
    <definedName name="__km196" localSheetId="3">#REF!</definedName>
    <definedName name="__km196">#REF!</definedName>
    <definedName name="__km197" localSheetId="0">#REF!</definedName>
    <definedName name="__km197" localSheetId="3">#REF!</definedName>
    <definedName name="__km197">#REF!</definedName>
    <definedName name="__km198" localSheetId="0">#REF!</definedName>
    <definedName name="__km198" localSheetId="3">#REF!</definedName>
    <definedName name="__km198">#REF!</definedName>
    <definedName name="__NCL100" localSheetId="0">#REF!</definedName>
    <definedName name="__NCL100" localSheetId="3">#REF!</definedName>
    <definedName name="__NCL100">#REF!</definedName>
    <definedName name="__NCL200" localSheetId="0">#REF!</definedName>
    <definedName name="__NCL200" localSheetId="3">#REF!</definedName>
    <definedName name="__NCL200">#REF!</definedName>
    <definedName name="__NCL250" localSheetId="0">#REF!</definedName>
    <definedName name="__NCL250" localSheetId="3">#REF!</definedName>
    <definedName name="__NCL250">#REF!</definedName>
    <definedName name="__nin190" localSheetId="0">#REF!</definedName>
    <definedName name="__nin190" localSheetId="3">#REF!</definedName>
    <definedName name="__nin190">#REF!</definedName>
    <definedName name="__SN3" localSheetId="0">#REF!</definedName>
    <definedName name="__SN3" localSheetId="3">#REF!</definedName>
    <definedName name="__SN3">#REF!</definedName>
    <definedName name="__sua20" localSheetId="0">#REF!</definedName>
    <definedName name="__sua20" localSheetId="3">#REF!</definedName>
    <definedName name="__sua20">#REF!</definedName>
    <definedName name="__sua30" localSheetId="0">#REF!</definedName>
    <definedName name="__sua30" localSheetId="3">#REF!</definedName>
    <definedName name="__sua30">#REF!</definedName>
    <definedName name="__TB1" localSheetId="0">#REF!</definedName>
    <definedName name="__TB1" localSheetId="3">#REF!</definedName>
    <definedName name="__TB1">#REF!</definedName>
    <definedName name="__TL3" localSheetId="0">#REF!</definedName>
    <definedName name="__TL3" localSheetId="3">#REF!</definedName>
    <definedName name="__TL3">#REF!</definedName>
    <definedName name="__VL100" localSheetId="0">#REF!</definedName>
    <definedName name="__VL100" localSheetId="3">#REF!</definedName>
    <definedName name="__VL100">#REF!</definedName>
    <definedName name="__VL250" localSheetId="0">#REF!</definedName>
    <definedName name="__VL250" localSheetId="3">#REF!</definedName>
    <definedName name="__VL250">#REF!</definedName>
    <definedName name="_1">#N/A</definedName>
    <definedName name="_1000A01">#N/A</definedName>
    <definedName name="_2">#N/A</definedName>
    <definedName name="_40x4">5100</definedName>
    <definedName name="_boi1" localSheetId="0">#REF!</definedName>
    <definedName name="_boi1" localSheetId="3">#REF!</definedName>
    <definedName name="_boi1">#REF!</definedName>
    <definedName name="_boi2" localSheetId="0">#REF!</definedName>
    <definedName name="_boi2" localSheetId="3">#REF!</definedName>
    <definedName name="_boi2">#REF!</definedName>
    <definedName name="_boi3" localSheetId="0">#REF!</definedName>
    <definedName name="_boi3" localSheetId="3">#REF!</definedName>
    <definedName name="_boi3">#REF!</definedName>
    <definedName name="_boi4" localSheetId="0">#REF!</definedName>
    <definedName name="_boi4" localSheetId="3">#REF!</definedName>
    <definedName name="_boi4">#REF!</definedName>
    <definedName name="_btm10" localSheetId="0">#REF!</definedName>
    <definedName name="_btm10" localSheetId="3">#REF!</definedName>
    <definedName name="_btm10">#REF!</definedName>
    <definedName name="_btm100" localSheetId="0">#REF!</definedName>
    <definedName name="_btm100" localSheetId="3">#REF!</definedName>
    <definedName name="_btm100">#REF!</definedName>
    <definedName name="_BTM250" localSheetId="0">#REF!</definedName>
    <definedName name="_BTM250" localSheetId="3">#REF!</definedName>
    <definedName name="_BTM250">#REF!</definedName>
    <definedName name="_btM300" localSheetId="0">#REF!</definedName>
    <definedName name="_btM300" localSheetId="3">#REF!</definedName>
    <definedName name="_btM300">#REF!</definedName>
    <definedName name="_cao1" localSheetId="0">#REF!</definedName>
    <definedName name="_cao1" localSheetId="3">#REF!</definedName>
    <definedName name="_cao1">#REF!</definedName>
    <definedName name="_cao2" localSheetId="0">#REF!</definedName>
    <definedName name="_cao2" localSheetId="3">#REF!</definedName>
    <definedName name="_cao2">#REF!</definedName>
    <definedName name="_cao3" localSheetId="0">#REF!</definedName>
    <definedName name="_cao3" localSheetId="3">#REF!</definedName>
    <definedName name="_cao3">#REF!</definedName>
    <definedName name="_cao4" localSheetId="0">#REF!</definedName>
    <definedName name="_cao4" localSheetId="3">#REF!</definedName>
    <definedName name="_cao4">#REF!</definedName>
    <definedName name="_cao5" localSheetId="0">#REF!</definedName>
    <definedName name="_cao5" localSheetId="3">#REF!</definedName>
    <definedName name="_cao5">#REF!</definedName>
    <definedName name="_cao6" localSheetId="0">#REF!</definedName>
    <definedName name="_cao6" localSheetId="3">#REF!</definedName>
    <definedName name="_cao6">#REF!</definedName>
    <definedName name="_CON1" localSheetId="0">#REF!</definedName>
    <definedName name="_CON1" localSheetId="3">#REF!</definedName>
    <definedName name="_CON1">#REF!</definedName>
    <definedName name="_CON2" localSheetId="0">#REF!</definedName>
    <definedName name="_CON2" localSheetId="3">#REF!</definedName>
    <definedName name="_CON2">#REF!</definedName>
    <definedName name="_dai1" localSheetId="0">#REF!</definedName>
    <definedName name="_dai1" localSheetId="3">#REF!</definedName>
    <definedName name="_dai1">#REF!</definedName>
    <definedName name="_dai2" localSheetId="0">#REF!</definedName>
    <definedName name="_dai2" localSheetId="3">#REF!</definedName>
    <definedName name="_dai2">#REF!</definedName>
    <definedName name="_dai3" localSheetId="0">#REF!</definedName>
    <definedName name="_dai3" localSheetId="3">#REF!</definedName>
    <definedName name="_dai3">#REF!</definedName>
    <definedName name="_dai4" localSheetId="0">#REF!</definedName>
    <definedName name="_dai4" localSheetId="3">#REF!</definedName>
    <definedName name="_dai4">#REF!</definedName>
    <definedName name="_dai5" localSheetId="0">#REF!</definedName>
    <definedName name="_dai5" localSheetId="3">#REF!</definedName>
    <definedName name="_dai5">#REF!</definedName>
    <definedName name="_dai6" localSheetId="0">#REF!</definedName>
    <definedName name="_dai6" localSheetId="3">#REF!</definedName>
    <definedName name="_dai6">#REF!</definedName>
    <definedName name="_dan1" localSheetId="0">#REF!</definedName>
    <definedName name="_dan1" localSheetId="3">#REF!</definedName>
    <definedName name="_dan1">#REF!</definedName>
    <definedName name="_dan2" localSheetId="0">#REF!</definedName>
    <definedName name="_dan2" localSheetId="3">#REF!</definedName>
    <definedName name="_dan2">#REF!</definedName>
    <definedName name="_dao1" localSheetId="0">#REF!</definedName>
    <definedName name="_dao1" localSheetId="3">#REF!</definedName>
    <definedName name="_dao1">#REF!</definedName>
    <definedName name="_dbu1" localSheetId="0">#REF!</definedName>
    <definedName name="_dbu1" localSheetId="3">#REF!</definedName>
    <definedName name="_dbu1">#REF!</definedName>
    <definedName name="_dbu2" localSheetId="0">#REF!</definedName>
    <definedName name="_dbu2" localSheetId="3">#REF!</definedName>
    <definedName name="_dbu2">#REF!</definedName>
    <definedName name="_ddn400" localSheetId="0">#REF!</definedName>
    <definedName name="_ddn400" localSheetId="3">#REF!</definedName>
    <definedName name="_ddn400">#REF!</definedName>
    <definedName name="_ddn600" localSheetId="0">#REF!</definedName>
    <definedName name="_ddn600" localSheetId="3">#REF!</definedName>
    <definedName name="_ddn600">#REF!</definedName>
    <definedName name="_Fill" localSheetId="0" hidden="1">#REF!</definedName>
    <definedName name="_Fill" localSheetId="3" hidden="1">#REF!</definedName>
    <definedName name="_Fill" hidden="1">#REF!</definedName>
    <definedName name="_gon4" localSheetId="0">#REF!</definedName>
    <definedName name="_gon4" localSheetId="3">#REF!</definedName>
    <definedName name="_gon4">#REF!</definedName>
    <definedName name="_hom2" localSheetId="0">#REF!</definedName>
    <definedName name="_hom2" localSheetId="3">#REF!</definedName>
    <definedName name="_hom2">#REF!</definedName>
    <definedName name="_Key1" localSheetId="0" hidden="1">#REF!</definedName>
    <definedName name="_Key1" localSheetId="3" hidden="1">#REF!</definedName>
    <definedName name="_Key1" hidden="1">#REF!</definedName>
    <definedName name="_Key2" localSheetId="0" hidden="1">#REF!</definedName>
    <definedName name="_Key2" localSheetId="3" hidden="1">#REF!</definedName>
    <definedName name="_Key2" hidden="1">#REF!</definedName>
    <definedName name="_KM188" localSheetId="0">#REF!</definedName>
    <definedName name="_KM188" localSheetId="3">#REF!</definedName>
    <definedName name="_KM188">#REF!</definedName>
    <definedName name="_km189" localSheetId="0">#REF!</definedName>
    <definedName name="_km189" localSheetId="3">#REF!</definedName>
    <definedName name="_km189">#REF!</definedName>
    <definedName name="_km190" localSheetId="0">#REF!</definedName>
    <definedName name="_km190" localSheetId="3">#REF!</definedName>
    <definedName name="_km190">#REF!</definedName>
    <definedName name="_km191" localSheetId="0">#REF!</definedName>
    <definedName name="_km191" localSheetId="3">#REF!</definedName>
    <definedName name="_km191">#REF!</definedName>
    <definedName name="_km192" localSheetId="0">#REF!</definedName>
    <definedName name="_km192" localSheetId="3">#REF!</definedName>
    <definedName name="_km192">#REF!</definedName>
    <definedName name="_km193" localSheetId="0">#REF!</definedName>
    <definedName name="_km193" localSheetId="3">#REF!</definedName>
    <definedName name="_km193">#REF!</definedName>
    <definedName name="_km194" localSheetId="0">#REF!</definedName>
    <definedName name="_km194" localSheetId="3">#REF!</definedName>
    <definedName name="_km194">#REF!</definedName>
    <definedName name="_km195" localSheetId="0">#REF!</definedName>
    <definedName name="_km195" localSheetId="3">#REF!</definedName>
    <definedName name="_km195">#REF!</definedName>
    <definedName name="_km196" localSheetId="0">#REF!</definedName>
    <definedName name="_km196" localSheetId="3">#REF!</definedName>
    <definedName name="_km196">#REF!</definedName>
    <definedName name="_km197" localSheetId="0">#REF!</definedName>
    <definedName name="_km197" localSheetId="3">#REF!</definedName>
    <definedName name="_km197">#REF!</definedName>
    <definedName name="_km198" localSheetId="0">#REF!</definedName>
    <definedName name="_km198" localSheetId="3">#REF!</definedName>
    <definedName name="_km198">#REF!</definedName>
    <definedName name="_lap1" localSheetId="0">#REF!</definedName>
    <definedName name="_lap1" localSheetId="3">#REF!</definedName>
    <definedName name="_lap1">#REF!</definedName>
    <definedName name="_lap2" localSheetId="0">#REF!</definedName>
    <definedName name="_lap2" localSheetId="3">#REF!</definedName>
    <definedName name="_lap2">#REF!</definedName>
    <definedName name="_MAC12" localSheetId="0">#REF!</definedName>
    <definedName name="_MAC12" localSheetId="3">#REF!</definedName>
    <definedName name="_MAC12">#REF!</definedName>
    <definedName name="_MAC46" localSheetId="0">#REF!</definedName>
    <definedName name="_MAC46" localSheetId="3">#REF!</definedName>
    <definedName name="_MAC46">#REF!</definedName>
    <definedName name="_NCL100" localSheetId="0">#REF!</definedName>
    <definedName name="_NCL100" localSheetId="3">#REF!</definedName>
    <definedName name="_NCL100">#REF!</definedName>
    <definedName name="_NCL200" localSheetId="0">#REF!</definedName>
    <definedName name="_NCL200" localSheetId="3">#REF!</definedName>
    <definedName name="_NCL200">#REF!</definedName>
    <definedName name="_NCL250" localSheetId="0">#REF!</definedName>
    <definedName name="_NCL250" localSheetId="3">#REF!</definedName>
    <definedName name="_NCL250">#REF!</definedName>
    <definedName name="_NET2" localSheetId="0">#REF!</definedName>
    <definedName name="_NET2" localSheetId="3">#REF!</definedName>
    <definedName name="_NET2">#REF!</definedName>
    <definedName name="_nin190" localSheetId="0">#REF!</definedName>
    <definedName name="_nin190" localSheetId="3">#REF!</definedName>
    <definedName name="_nin190">#REF!</definedName>
    <definedName name="_NSO2" localSheetId="1" hidden="1">{"'Sheet1'!$L$16"}</definedName>
    <definedName name="_NSO2" localSheetId="0" hidden="1">{"'Sheet1'!$L$16"}</definedName>
    <definedName name="_NSO2" localSheetId="3" hidden="1">{"'Sheet1'!$L$16"}</definedName>
    <definedName name="_NSO2" hidden="1">{"'Sheet1'!$L$16"}</definedName>
    <definedName name="_Order1" hidden="1">255</definedName>
    <definedName name="_Order2" hidden="1">255</definedName>
    <definedName name="_phi10" localSheetId="0">#REF!</definedName>
    <definedName name="_phi10" localSheetId="3">#REF!</definedName>
    <definedName name="_phi10">#REF!</definedName>
    <definedName name="_phi12" localSheetId="0">#REF!</definedName>
    <definedName name="_phi12" localSheetId="3">#REF!</definedName>
    <definedName name="_phi12">#REF!</definedName>
    <definedName name="_phi14" localSheetId="0">#REF!</definedName>
    <definedName name="_phi14" localSheetId="3">#REF!</definedName>
    <definedName name="_phi14">#REF!</definedName>
    <definedName name="_phi16" localSheetId="0">#REF!</definedName>
    <definedName name="_phi16" localSheetId="3">#REF!</definedName>
    <definedName name="_phi16">#REF!</definedName>
    <definedName name="_phi18" localSheetId="0">#REF!</definedName>
    <definedName name="_phi18" localSheetId="3">#REF!</definedName>
    <definedName name="_phi18">#REF!</definedName>
    <definedName name="_phi20" localSheetId="0">#REF!</definedName>
    <definedName name="_phi20" localSheetId="3">#REF!</definedName>
    <definedName name="_phi20">#REF!</definedName>
    <definedName name="_phi22" localSheetId="0">#REF!</definedName>
    <definedName name="_phi22" localSheetId="3">#REF!</definedName>
    <definedName name="_phi22">#REF!</definedName>
    <definedName name="_phi25" localSheetId="0">#REF!</definedName>
    <definedName name="_phi25" localSheetId="3">#REF!</definedName>
    <definedName name="_phi25">#REF!</definedName>
    <definedName name="_phi28" localSheetId="0">#REF!</definedName>
    <definedName name="_phi28" localSheetId="3">#REF!</definedName>
    <definedName name="_phi28">#REF!</definedName>
    <definedName name="_phi6" localSheetId="0">#REF!</definedName>
    <definedName name="_phi6" localSheetId="3">#REF!</definedName>
    <definedName name="_phi6">#REF!</definedName>
    <definedName name="_phi8" localSheetId="0">#REF!</definedName>
    <definedName name="_phi8" localSheetId="3">#REF!</definedName>
    <definedName name="_phi8">#REF!</definedName>
    <definedName name="_PL1242" localSheetId="0">#REF!</definedName>
    <definedName name="_PL1242" localSheetId="3">#REF!</definedName>
    <definedName name="_PL1242">#REF!</definedName>
    <definedName name="_sat10" localSheetId="0">#REF!</definedName>
    <definedName name="_sat10" localSheetId="3">#REF!</definedName>
    <definedName name="_sat10">#REF!</definedName>
    <definedName name="_sat14" localSheetId="0">#REF!</definedName>
    <definedName name="_sat14" localSheetId="3">#REF!</definedName>
    <definedName name="_sat14">#REF!</definedName>
    <definedName name="_sat16" localSheetId="0">#REF!</definedName>
    <definedName name="_sat16" localSheetId="3">#REF!</definedName>
    <definedName name="_sat16">#REF!</definedName>
    <definedName name="_sat20" localSheetId="0">#REF!</definedName>
    <definedName name="_sat20" localSheetId="3">#REF!</definedName>
    <definedName name="_sat20">#REF!</definedName>
    <definedName name="_sat8" localSheetId="0">#REF!</definedName>
    <definedName name="_sat8" localSheetId="3">#REF!</definedName>
    <definedName name="_sat8">#REF!</definedName>
    <definedName name="_sc1" localSheetId="0">#REF!</definedName>
    <definedName name="_sc1" localSheetId="3">#REF!</definedName>
    <definedName name="_sc1">#REF!</definedName>
    <definedName name="_SC2" localSheetId="0">#REF!</definedName>
    <definedName name="_SC2" localSheetId="3">#REF!</definedName>
    <definedName name="_SC2">#REF!</definedName>
    <definedName name="_sc3" localSheetId="0">#REF!</definedName>
    <definedName name="_sc3" localSheetId="3">#REF!</definedName>
    <definedName name="_sc3">#REF!</definedName>
    <definedName name="_slg1" localSheetId="0">#REF!</definedName>
    <definedName name="_slg1" localSheetId="3">#REF!</definedName>
    <definedName name="_slg1">#REF!</definedName>
    <definedName name="_slg2" localSheetId="0">#REF!</definedName>
    <definedName name="_slg2" localSheetId="3">#REF!</definedName>
    <definedName name="_slg2">#REF!</definedName>
    <definedName name="_slg3" localSheetId="0">#REF!</definedName>
    <definedName name="_slg3" localSheetId="3">#REF!</definedName>
    <definedName name="_slg3">#REF!</definedName>
    <definedName name="_slg4" localSheetId="0">#REF!</definedName>
    <definedName name="_slg4" localSheetId="3">#REF!</definedName>
    <definedName name="_slg4">#REF!</definedName>
    <definedName name="_slg5" localSheetId="0">#REF!</definedName>
    <definedName name="_slg5" localSheetId="3">#REF!</definedName>
    <definedName name="_slg5">#REF!</definedName>
    <definedName name="_slg6" localSheetId="0">#REF!</definedName>
    <definedName name="_slg6" localSheetId="3">#REF!</definedName>
    <definedName name="_slg6">#REF!</definedName>
    <definedName name="_SN3" localSheetId="0">#REF!</definedName>
    <definedName name="_SN3" localSheetId="3">#REF!</definedName>
    <definedName name="_SN3">#REF!</definedName>
    <definedName name="_Sort" localSheetId="0" hidden="1">#REF!</definedName>
    <definedName name="_Sort" localSheetId="3" hidden="1">#REF!</definedName>
    <definedName name="_Sort" hidden="1">#REF!</definedName>
    <definedName name="_sua20" localSheetId="0">#REF!</definedName>
    <definedName name="_sua20" localSheetId="3">#REF!</definedName>
    <definedName name="_sua20">#REF!</definedName>
    <definedName name="_sua30" localSheetId="0">#REF!</definedName>
    <definedName name="_sua30" localSheetId="3">#REF!</definedName>
    <definedName name="_sua30">#REF!</definedName>
    <definedName name="_TB1" localSheetId="0">#REF!</definedName>
    <definedName name="_TB1" localSheetId="3">#REF!</definedName>
    <definedName name="_TB1">#REF!</definedName>
    <definedName name="_TH1" localSheetId="0">#REF!</definedName>
    <definedName name="_TH1" localSheetId="3">#REF!</definedName>
    <definedName name="_TH1">#REF!</definedName>
    <definedName name="_TH2" localSheetId="0">#REF!</definedName>
    <definedName name="_TH2" localSheetId="3">#REF!</definedName>
    <definedName name="_TH2">#REF!</definedName>
    <definedName name="_TH3" localSheetId="0">#REF!</definedName>
    <definedName name="_TH3" localSheetId="3">#REF!</definedName>
    <definedName name="_TH3">#REF!</definedName>
    <definedName name="_TL1" localSheetId="0">#REF!</definedName>
    <definedName name="_TL1" localSheetId="3">#REF!</definedName>
    <definedName name="_TL1">#REF!</definedName>
    <definedName name="_TL2" localSheetId="0">#REF!</definedName>
    <definedName name="_TL2" localSheetId="3">#REF!</definedName>
    <definedName name="_TL2">#REF!</definedName>
    <definedName name="_TL3" localSheetId="0">#REF!</definedName>
    <definedName name="_TL3" localSheetId="3">#REF!</definedName>
    <definedName name="_TL3">#REF!</definedName>
    <definedName name="_TLA120" localSheetId="0">#REF!</definedName>
    <definedName name="_TLA120" localSheetId="3">#REF!</definedName>
    <definedName name="_TLA120">#REF!</definedName>
    <definedName name="_TLA35" localSheetId="0">#REF!</definedName>
    <definedName name="_TLA35" localSheetId="3">#REF!</definedName>
    <definedName name="_TLA35">#REF!</definedName>
    <definedName name="_TLA50" localSheetId="0">#REF!</definedName>
    <definedName name="_TLA50" localSheetId="3">#REF!</definedName>
    <definedName name="_TLA50">#REF!</definedName>
    <definedName name="_TLA70" localSheetId="0">#REF!</definedName>
    <definedName name="_TLA70" localSheetId="3">#REF!</definedName>
    <definedName name="_TLA70">#REF!</definedName>
    <definedName name="_TLA95" localSheetId="0">#REF!</definedName>
    <definedName name="_TLA95" localSheetId="3">#REF!</definedName>
    <definedName name="_TLA95">#REF!</definedName>
    <definedName name="_vc1" localSheetId="0">#REF!</definedName>
    <definedName name="_vc1" localSheetId="3">#REF!</definedName>
    <definedName name="_vc1">#REF!</definedName>
    <definedName name="_vc2" localSheetId="0">#REF!</definedName>
    <definedName name="_vc2" localSheetId="3">#REF!</definedName>
    <definedName name="_vc2">#REF!</definedName>
    <definedName name="_vc3" localSheetId="0">#REF!</definedName>
    <definedName name="_vc3" localSheetId="3">#REF!</definedName>
    <definedName name="_vc3">#REF!</definedName>
    <definedName name="_VL100" localSheetId="0">#REF!</definedName>
    <definedName name="_VL100" localSheetId="3">#REF!</definedName>
    <definedName name="_VL100">#REF!</definedName>
    <definedName name="_vl2" localSheetId="1" hidden="1">{"'Sheet1'!$L$16"}</definedName>
    <definedName name="_vl2" localSheetId="0" hidden="1">{"'Sheet1'!$L$16"}</definedName>
    <definedName name="_vl2" localSheetId="3" hidden="1">{"'Sheet1'!$L$16"}</definedName>
    <definedName name="_vl2" hidden="1">{"'Sheet1'!$L$16"}</definedName>
    <definedName name="_VL250" localSheetId="0">#REF!</definedName>
    <definedName name="_VL250" localSheetId="3">#REF!</definedName>
    <definedName name="_VL250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20_" localSheetId="0">#REF!</definedName>
    <definedName name="A120_" localSheetId="3">#REF!</definedName>
    <definedName name="A120_">#REF!</definedName>
    <definedName name="a277Print_Titles" localSheetId="0">#REF!</definedName>
    <definedName name="a277Print_Titles" localSheetId="3">#REF!</definedName>
    <definedName name="a277Print_Titles">#REF!</definedName>
    <definedName name="A35_" localSheetId="0">#REF!</definedName>
    <definedName name="A35_" localSheetId="3">#REF!</definedName>
    <definedName name="A35_">#REF!</definedName>
    <definedName name="A50_" localSheetId="0">#REF!</definedName>
    <definedName name="A50_" localSheetId="3">#REF!</definedName>
    <definedName name="A50_">#REF!</definedName>
    <definedName name="A6N2" localSheetId="0">#REF!</definedName>
    <definedName name="A6N2" localSheetId="3">#REF!</definedName>
    <definedName name="A6N2">#REF!</definedName>
    <definedName name="A6N3" localSheetId="0">#REF!</definedName>
    <definedName name="A6N3" localSheetId="3">#REF!</definedName>
    <definedName name="A6N3">#REF!</definedName>
    <definedName name="A70_" localSheetId="0">#REF!</definedName>
    <definedName name="A70_" localSheetId="3">#REF!</definedName>
    <definedName name="A70_">#REF!</definedName>
    <definedName name="A95_" localSheetId="0">#REF!</definedName>
    <definedName name="A95_" localSheetId="3">#REF!</definedName>
    <definedName name="A95_">#REF!</definedName>
    <definedName name="AA" localSheetId="0">#REF!</definedName>
    <definedName name="AA" localSheetId="3">#REF!</definedName>
    <definedName name="AA">#REF!</definedName>
    <definedName name="abc" localSheetId="0">#REF!</definedName>
    <definedName name="abc" localSheetId="3">#REF!</definedName>
    <definedName name="abc">#REF!</definedName>
    <definedName name="AC120_" localSheetId="0">#REF!</definedName>
    <definedName name="AC120_" localSheetId="3">#REF!</definedName>
    <definedName name="AC120_">#REF!</definedName>
    <definedName name="AC35_" localSheetId="0">#REF!</definedName>
    <definedName name="AC35_" localSheetId="3">#REF!</definedName>
    <definedName name="AC35_">#REF!</definedName>
    <definedName name="AC50_" localSheetId="0">#REF!</definedName>
    <definedName name="AC50_" localSheetId="3">#REF!</definedName>
    <definedName name="AC50_">#REF!</definedName>
    <definedName name="AC70_" localSheetId="0">#REF!</definedName>
    <definedName name="AC70_" localSheetId="3">#REF!</definedName>
    <definedName name="AC70_">#REF!</definedName>
    <definedName name="AC95_" localSheetId="0">#REF!</definedName>
    <definedName name="AC95_" localSheetId="3">#REF!</definedName>
    <definedName name="AC95_">#REF!</definedName>
    <definedName name="All_Item" localSheetId="0">#REF!</definedName>
    <definedName name="All_Item" localSheetId="3">#REF!</definedName>
    <definedName name="All_Item">#REF!</definedName>
    <definedName name="ALPIN">#N/A</definedName>
    <definedName name="ALPJYOU">#N/A</definedName>
    <definedName name="ALPTOI">#N/A</definedName>
    <definedName name="AM" localSheetId="0">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</definedName>
    <definedName name="AM" localSheetId="3">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</definedName>
    <definedName name="AM">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,[1]VI.NSDP!#REF!</definedName>
    <definedName name="anpha" localSheetId="0">#REF!</definedName>
    <definedName name="anpha" localSheetId="3">#REF!</definedName>
    <definedName name="anpha">#REF!</definedName>
    <definedName name="b_240" localSheetId="0">#REF!</definedName>
    <definedName name="b_240" localSheetId="3">#REF!</definedName>
    <definedName name="b_240">#REF!</definedName>
    <definedName name="b_280" localSheetId="0">#REF!</definedName>
    <definedName name="b_280" localSheetId="3">#REF!</definedName>
    <definedName name="b_280">#REF!</definedName>
    <definedName name="b_320" localSheetId="0">#REF!</definedName>
    <definedName name="b_320" localSheetId="3">#REF!</definedName>
    <definedName name="b_320">#REF!</definedName>
    <definedName name="BANG_CHI_TIET_THI_NGHIEM_CONG_TO" localSheetId="0">#REF!</definedName>
    <definedName name="BANG_CHI_TIET_THI_NGHIEM_CONG_TO" localSheetId="3">#REF!</definedName>
    <definedName name="BANG_CHI_TIET_THI_NGHIEM_CONG_TO">#REF!</definedName>
    <definedName name="BANG_CHI_TIET_THI_NGHIEM_DZ0.4KV" localSheetId="0">#REF!</definedName>
    <definedName name="BANG_CHI_TIET_THI_NGHIEM_DZ0.4KV" localSheetId="3">#REF!</definedName>
    <definedName name="BANG_CHI_TIET_THI_NGHIEM_DZ0.4KV">#REF!</definedName>
    <definedName name="Bang_cly" localSheetId="0">#REF!</definedName>
    <definedName name="Bang_cly" localSheetId="3">#REF!</definedName>
    <definedName name="Bang_cly">#REF!</definedName>
    <definedName name="Bang_CVC" localSheetId="0">#REF!</definedName>
    <definedName name="Bang_CVC" localSheetId="3">#REF!</definedName>
    <definedName name="Bang_CVC">#REF!</definedName>
    <definedName name="bang_gia" localSheetId="0">#REF!</definedName>
    <definedName name="bang_gia" localSheetId="3">#REF!</definedName>
    <definedName name="bang_gia">#REF!</definedName>
    <definedName name="BANG_TONG_HOP_CONG_TO" localSheetId="0">#REF!</definedName>
    <definedName name="BANG_TONG_HOP_CONG_TO" localSheetId="3">#REF!</definedName>
    <definedName name="BANG_TONG_HOP_CONG_TO">#REF!</definedName>
    <definedName name="BANG_TONG_HOP_DZ0.4KV" localSheetId="0">#REF!</definedName>
    <definedName name="BANG_TONG_HOP_DZ0.4KV" localSheetId="3">#REF!</definedName>
    <definedName name="BANG_TONG_HOP_DZ0.4KV">#REF!</definedName>
    <definedName name="BANG_TONG_HOP_DZ22KV" localSheetId="0">#REF!</definedName>
    <definedName name="BANG_TONG_HOP_DZ22KV" localSheetId="3">#REF!</definedName>
    <definedName name="BANG_TONG_HOP_DZ22KV">#REF!</definedName>
    <definedName name="BANG_TONG_HOP_KHO_BAI" localSheetId="0">#REF!</definedName>
    <definedName name="BANG_TONG_HOP_KHO_BAI" localSheetId="3">#REF!</definedName>
    <definedName name="BANG_TONG_HOP_KHO_BAI">#REF!</definedName>
    <definedName name="BANG_TONG_HOP_TBA" localSheetId="0">#REF!</definedName>
    <definedName name="BANG_TONG_HOP_TBA" localSheetId="3">#REF!</definedName>
    <definedName name="BANG_TONG_HOP_TBA">#REF!</definedName>
    <definedName name="Bang_travl" localSheetId="0">#REF!</definedName>
    <definedName name="Bang_travl" localSheetId="3">#REF!</definedName>
    <definedName name="Bang_travl">#REF!</definedName>
    <definedName name="bangchu" localSheetId="0">#REF!</definedName>
    <definedName name="bangchu" localSheetId="3">#REF!</definedName>
    <definedName name="bangchu">#REF!</definedName>
    <definedName name="BB" localSheetId="0">#REF!</definedName>
    <definedName name="BB" localSheetId="3">#REF!</definedName>
    <definedName name="BB">#REF!</definedName>
    <definedName name="bengam" localSheetId="0">#REF!</definedName>
    <definedName name="bengam" localSheetId="3">#REF!</definedName>
    <definedName name="bengam">#REF!</definedName>
    <definedName name="benuoc" localSheetId="0">#REF!</definedName>
    <definedName name="benuoc" localSheetId="3">#REF!</definedName>
    <definedName name="benuoc">#REF!</definedName>
    <definedName name="beta" localSheetId="0">#REF!</definedName>
    <definedName name="beta" localSheetId="3">#REF!</definedName>
    <definedName name="beta">#REF!</definedName>
    <definedName name="blkh" localSheetId="0">#REF!</definedName>
    <definedName name="blkh" localSheetId="3">#REF!</definedName>
    <definedName name="blkh">#REF!</definedName>
    <definedName name="blkh1" localSheetId="0">#REF!</definedName>
    <definedName name="blkh1" localSheetId="3">#REF!</definedName>
    <definedName name="blkh1">#REF!</definedName>
    <definedName name="Book2" localSheetId="0">#REF!</definedName>
    <definedName name="Book2" localSheetId="3">#REF!</definedName>
    <definedName name="Book2">#REF!</definedName>
    <definedName name="BOQ" localSheetId="0">#REF!</definedName>
    <definedName name="BOQ" localSheetId="3">#REF!</definedName>
    <definedName name="BOQ">#REF!</definedName>
    <definedName name="BT" localSheetId="0">#REF!</definedName>
    <definedName name="BT" localSheetId="3">#REF!</definedName>
    <definedName name="BT">#REF!</definedName>
    <definedName name="btchiuaxitm300" localSheetId="0">#REF!</definedName>
    <definedName name="btchiuaxitm300" localSheetId="3">#REF!</definedName>
    <definedName name="btchiuaxitm300">#REF!</definedName>
    <definedName name="BTchiuaxm200" localSheetId="0">#REF!</definedName>
    <definedName name="BTchiuaxm200" localSheetId="3">#REF!</definedName>
    <definedName name="BTchiuaxm200">#REF!</definedName>
    <definedName name="btcocM400" localSheetId="0">#REF!</definedName>
    <definedName name="btcocM400" localSheetId="3">#REF!</definedName>
    <definedName name="btcocM400">#REF!</definedName>
    <definedName name="BTlotm100" localSheetId="0">#REF!</definedName>
    <definedName name="BTlotm100" localSheetId="3">#REF!</definedName>
    <definedName name="BTlotm100">#REF!</definedName>
    <definedName name="BU_CHENH_LECH_DZ0.4KV" localSheetId="0">#REF!</definedName>
    <definedName name="BU_CHENH_LECH_DZ0.4KV" localSheetId="3">#REF!</definedName>
    <definedName name="BU_CHENH_LECH_DZ0.4KV">#REF!</definedName>
    <definedName name="BU_CHENH_LECH_DZ22KV" localSheetId="0">#REF!</definedName>
    <definedName name="BU_CHENH_LECH_DZ22KV" localSheetId="3">#REF!</definedName>
    <definedName name="BU_CHENH_LECH_DZ22KV">#REF!</definedName>
    <definedName name="BU_CHENH_LECH_TBA" localSheetId="0">#REF!</definedName>
    <definedName name="BU_CHENH_LECH_TBA" localSheetId="3">#REF!</definedName>
    <definedName name="BU_CHENH_LECH_TBA">#REF!</definedName>
    <definedName name="Bulongma">8700</definedName>
    <definedName name="BVCISUMMARY" localSheetId="0">#REF!</definedName>
    <definedName name="BVCISUMMARY" localSheetId="3">#REF!</definedName>
    <definedName name="BVCISUMMARY">#REF!</definedName>
    <definedName name="BŸo_cŸo_täng_hìp_giŸ_trÙ_t_i_s_n_câ__Ùnh" localSheetId="0">#REF!</definedName>
    <definedName name="BŸo_cŸo_täng_hìp_giŸ_trÙ_t_i_s_n_câ__Ùnh" localSheetId="3">#REF!</definedName>
    <definedName name="BŸo_cŸo_täng_hìp_giŸ_trÙ_t_i_s_n_câ__Ùnh">#REF!</definedName>
    <definedName name="C.1.1..Phat_tuyen" localSheetId="0">#REF!</definedName>
    <definedName name="C.1.1..Phat_tuyen" localSheetId="3">#REF!</definedName>
    <definedName name="C.1.1..Phat_tuyen">#REF!</definedName>
    <definedName name="C.1.10..VC_Thu_cong_CG" localSheetId="0">#REF!</definedName>
    <definedName name="C.1.10..VC_Thu_cong_CG" localSheetId="3">#REF!</definedName>
    <definedName name="C.1.10..VC_Thu_cong_CG">#REF!</definedName>
    <definedName name="C.1.2..Chat_cay_thu_cong" localSheetId="0">#REF!</definedName>
    <definedName name="C.1.2..Chat_cay_thu_cong" localSheetId="3">#REF!</definedName>
    <definedName name="C.1.2..Chat_cay_thu_cong">#REF!</definedName>
    <definedName name="C.1.3..Chat_cay_may" localSheetId="0">#REF!</definedName>
    <definedName name="C.1.3..Chat_cay_may" localSheetId="3">#REF!</definedName>
    <definedName name="C.1.3..Chat_cay_may">#REF!</definedName>
    <definedName name="C.1.4..Dao_goc_cay" localSheetId="0">#REF!</definedName>
    <definedName name="C.1.4..Dao_goc_cay" localSheetId="3">#REF!</definedName>
    <definedName name="C.1.4..Dao_goc_cay">#REF!</definedName>
    <definedName name="C.1.5..Lam_duong_tam" localSheetId="0">#REF!</definedName>
    <definedName name="C.1.5..Lam_duong_tam" localSheetId="3">#REF!</definedName>
    <definedName name="C.1.5..Lam_duong_tam">#REF!</definedName>
    <definedName name="C.1.6..Lam_cau_tam" localSheetId="0">#REF!</definedName>
    <definedName name="C.1.6..Lam_cau_tam" localSheetId="3">#REF!</definedName>
    <definedName name="C.1.6..Lam_cau_tam">#REF!</definedName>
    <definedName name="C.1.7..Rai_da_chong_lun" localSheetId="0">#REF!</definedName>
    <definedName name="C.1.7..Rai_da_chong_lun" localSheetId="3">#REF!</definedName>
    <definedName name="C.1.7..Rai_da_chong_lun">#REF!</definedName>
    <definedName name="C.1.8..Lam_kho_tam" localSheetId="0">#REF!</definedName>
    <definedName name="C.1.8..Lam_kho_tam" localSheetId="3">#REF!</definedName>
    <definedName name="C.1.8..Lam_kho_tam">#REF!</definedName>
    <definedName name="C.1.8..San_mat_bang" localSheetId="0">#REF!</definedName>
    <definedName name="C.1.8..San_mat_bang" localSheetId="3">#REF!</definedName>
    <definedName name="C.1.8..San_mat_bang">#REF!</definedName>
    <definedName name="C.2.1..VC_Thu_cong" localSheetId="0">#REF!</definedName>
    <definedName name="C.2.1..VC_Thu_cong" localSheetId="3">#REF!</definedName>
    <definedName name="C.2.1..VC_Thu_cong">#REF!</definedName>
    <definedName name="C.2.2..VC_T_cong_CG" localSheetId="0">#REF!</definedName>
    <definedName name="C.2.2..VC_T_cong_CG" localSheetId="3">#REF!</definedName>
    <definedName name="C.2.2..VC_T_cong_CG">#REF!</definedName>
    <definedName name="C.2.3..Boc_do" localSheetId="0">#REF!</definedName>
    <definedName name="C.2.3..Boc_do" localSheetId="3">#REF!</definedName>
    <definedName name="C.2.3..Boc_do">#REF!</definedName>
    <definedName name="C.3.1..Dao_dat_mong_cot" localSheetId="0">#REF!</definedName>
    <definedName name="C.3.1..Dao_dat_mong_cot" localSheetId="3">#REF!</definedName>
    <definedName name="C.3.1..Dao_dat_mong_cot">#REF!</definedName>
    <definedName name="C.3.2..Dao_dat_de_dap" localSheetId="0">#REF!</definedName>
    <definedName name="C.3.2..Dao_dat_de_dap" localSheetId="3">#REF!</definedName>
    <definedName name="C.3.2..Dao_dat_de_dap">#REF!</definedName>
    <definedName name="C.3.3..Dap_dat_mong" localSheetId="0">#REF!</definedName>
    <definedName name="C.3.3..Dap_dat_mong" localSheetId="3">#REF!</definedName>
    <definedName name="C.3.3..Dap_dat_mong">#REF!</definedName>
    <definedName name="C.3.4..Dao_dap_TDia" localSheetId="0">#REF!</definedName>
    <definedName name="C.3.4..Dao_dap_TDia" localSheetId="3">#REF!</definedName>
    <definedName name="C.3.4..Dao_dap_TDia">#REF!</definedName>
    <definedName name="C.3.5..Dap_bo_bao" localSheetId="0">#REF!</definedName>
    <definedName name="C.3.5..Dap_bo_bao" localSheetId="3">#REF!</definedName>
    <definedName name="C.3.5..Dap_bo_bao">#REF!</definedName>
    <definedName name="C.3.6..Bom_tat_nuoc" localSheetId="0">#REF!</definedName>
    <definedName name="C.3.6..Bom_tat_nuoc" localSheetId="3">#REF!</definedName>
    <definedName name="C.3.6..Bom_tat_nuoc">#REF!</definedName>
    <definedName name="C.3.7..Dao_bun" localSheetId="0">#REF!</definedName>
    <definedName name="C.3.7..Dao_bun" localSheetId="3">#REF!</definedName>
    <definedName name="C.3.7..Dao_bun">#REF!</definedName>
    <definedName name="C.3.8..Dap_cat_CT" localSheetId="0">#REF!</definedName>
    <definedName name="C.3.8..Dap_cat_CT" localSheetId="3">#REF!</definedName>
    <definedName name="C.3.8..Dap_cat_CT">#REF!</definedName>
    <definedName name="C.3.9..Dao_pha_da" localSheetId="0">#REF!</definedName>
    <definedName name="C.3.9..Dao_pha_da" localSheetId="3">#REF!</definedName>
    <definedName name="C.3.9..Dao_pha_da">#REF!</definedName>
    <definedName name="C.4.1.Cot_thep" localSheetId="0">#REF!</definedName>
    <definedName name="C.4.1.Cot_thep" localSheetId="3">#REF!</definedName>
    <definedName name="C.4.1.Cot_thep">#REF!</definedName>
    <definedName name="C.4.2..Van_khuon" localSheetId="0">#REF!</definedName>
    <definedName name="C.4.2..Van_khuon" localSheetId="3">#REF!</definedName>
    <definedName name="C.4.2..Van_khuon">#REF!</definedName>
    <definedName name="C.4.3..Be_tong" localSheetId="0">#REF!</definedName>
    <definedName name="C.4.3..Be_tong" localSheetId="3">#REF!</definedName>
    <definedName name="C.4.3..Be_tong">#REF!</definedName>
    <definedName name="C.4.4..Lap_BT_D.San" localSheetId="0">#REF!</definedName>
    <definedName name="C.4.4..Lap_BT_D.San" localSheetId="3">#REF!</definedName>
    <definedName name="C.4.4..Lap_BT_D.San">#REF!</definedName>
    <definedName name="C.4.5..Xay_da_hoc" localSheetId="0">#REF!</definedName>
    <definedName name="C.4.5..Xay_da_hoc" localSheetId="3">#REF!</definedName>
    <definedName name="C.4.5..Xay_da_hoc">#REF!</definedName>
    <definedName name="C.4.6..Dong_coc" localSheetId="0">#REF!</definedName>
    <definedName name="C.4.6..Dong_coc" localSheetId="3">#REF!</definedName>
    <definedName name="C.4.6..Dong_coc">#REF!</definedName>
    <definedName name="C.4.7..Quet_Bi_tum" localSheetId="0">#REF!</definedName>
    <definedName name="C.4.7..Quet_Bi_tum" localSheetId="3">#REF!</definedName>
    <definedName name="C.4.7..Quet_Bi_tum">#REF!</definedName>
    <definedName name="C.5.1..Lap_cot_thep" localSheetId="0">#REF!</definedName>
    <definedName name="C.5.1..Lap_cot_thep" localSheetId="3">#REF!</definedName>
    <definedName name="C.5.1..Lap_cot_thep">#REF!</definedName>
    <definedName name="C.5.2..Lap_cot_BT" localSheetId="0">#REF!</definedName>
    <definedName name="C.5.2..Lap_cot_BT" localSheetId="3">#REF!</definedName>
    <definedName name="C.5.2..Lap_cot_BT">#REF!</definedName>
    <definedName name="C.5.3..Lap_dat_xa" localSheetId="0">#REF!</definedName>
    <definedName name="C.5.3..Lap_dat_xa" localSheetId="3">#REF!</definedName>
    <definedName name="C.5.3..Lap_dat_xa">#REF!</definedName>
    <definedName name="C.5.4..Lap_tiep_dia" localSheetId="0">#REF!</definedName>
    <definedName name="C.5.4..Lap_tiep_dia" localSheetId="3">#REF!</definedName>
    <definedName name="C.5.4..Lap_tiep_dia">#REF!</definedName>
    <definedName name="C.5.5..Son_sat_thep" localSheetId="0">#REF!</definedName>
    <definedName name="C.5.5..Son_sat_thep" localSheetId="3">#REF!</definedName>
    <definedName name="C.5.5..Son_sat_thep">#REF!</definedName>
    <definedName name="C.6.1..Lap_su_dung" localSheetId="0">#REF!</definedName>
    <definedName name="C.6.1..Lap_su_dung" localSheetId="3">#REF!</definedName>
    <definedName name="C.6.1..Lap_su_dung">#REF!</definedName>
    <definedName name="C.6.2..Lap_su_CS" localSheetId="0">#REF!</definedName>
    <definedName name="C.6.2..Lap_su_CS" localSheetId="3">#REF!</definedName>
    <definedName name="C.6.2..Lap_su_CS">#REF!</definedName>
    <definedName name="C.6.3..Su_chuoi_do" localSheetId="0">#REF!</definedName>
    <definedName name="C.6.3..Su_chuoi_do" localSheetId="3">#REF!</definedName>
    <definedName name="C.6.3..Su_chuoi_do">#REF!</definedName>
    <definedName name="C.6.4..Su_chuoi_neo" localSheetId="0">#REF!</definedName>
    <definedName name="C.6.4..Su_chuoi_neo" localSheetId="3">#REF!</definedName>
    <definedName name="C.6.4..Su_chuoi_neo">#REF!</definedName>
    <definedName name="C.6.5..Lap_phu_kien" localSheetId="0">#REF!</definedName>
    <definedName name="C.6.5..Lap_phu_kien" localSheetId="3">#REF!</definedName>
    <definedName name="C.6.5..Lap_phu_kien">#REF!</definedName>
    <definedName name="C.6.6..Ep_noi_day" localSheetId="0">#REF!</definedName>
    <definedName name="C.6.6..Ep_noi_day" localSheetId="3">#REF!</definedName>
    <definedName name="C.6.6..Ep_noi_day">#REF!</definedName>
    <definedName name="C.6.7..KD_vuot_CN" localSheetId="0">#REF!</definedName>
    <definedName name="C.6.7..KD_vuot_CN" localSheetId="3">#REF!</definedName>
    <definedName name="C.6.7..KD_vuot_CN">#REF!</definedName>
    <definedName name="C.6.8..Rai_cang_day" localSheetId="0">#REF!</definedName>
    <definedName name="C.6.8..Rai_cang_day" localSheetId="3">#REF!</definedName>
    <definedName name="C.6.8..Rai_cang_day">#REF!</definedName>
    <definedName name="C.6.9..Cap_quang" localSheetId="0">#REF!</definedName>
    <definedName name="C.6.9..Cap_quang" localSheetId="3">#REF!</definedName>
    <definedName name="C.6.9..Cap_quang">#REF!</definedName>
    <definedName name="ca.1111" localSheetId="0">#REF!</definedName>
    <definedName name="ca.1111" localSheetId="3">#REF!</definedName>
    <definedName name="ca.1111">#REF!</definedName>
    <definedName name="ca.1111.th" localSheetId="0">#REF!</definedName>
    <definedName name="ca.1111.th" localSheetId="3">#REF!</definedName>
    <definedName name="ca.1111.th">#REF!</definedName>
    <definedName name="CACAU">298161</definedName>
    <definedName name="cao" localSheetId="0">#REF!</definedName>
    <definedName name="cao" localSheetId="3">#REF!</definedName>
    <definedName name="cao">#REF!</definedName>
    <definedName name="Cat" localSheetId="0">#REF!</definedName>
    <definedName name="Cat" localSheetId="3">#REF!</definedName>
    <definedName name="Cat">#REF!</definedName>
    <definedName name="Category_All" localSheetId="0">#REF!</definedName>
    <definedName name="Category_All" localSheetId="3">#REF!</definedName>
    <definedName name="Category_All">#REF!</definedName>
    <definedName name="CATIN">#N/A</definedName>
    <definedName name="CATJYOU">#N/A</definedName>
    <definedName name="catm" localSheetId="0">#REF!</definedName>
    <definedName name="catm" localSheetId="3">#REF!</definedName>
    <definedName name="catm">#REF!</definedName>
    <definedName name="catn" localSheetId="0">#REF!</definedName>
    <definedName name="catn" localSheetId="3">#REF!</definedName>
    <definedName name="catn">#REF!</definedName>
    <definedName name="CATREC">#N/A</definedName>
    <definedName name="CATSYU">#N/A</definedName>
    <definedName name="catvang" localSheetId="0">#REF!</definedName>
    <definedName name="catvang" localSheetId="3">#REF!</definedName>
    <definedName name="catvang">#REF!</definedName>
    <definedName name="CCS" localSheetId="0">#REF!</definedName>
    <definedName name="CCS" localSheetId="3">#REF!</definedName>
    <definedName name="CCS">#REF!</definedName>
    <definedName name="CDD" localSheetId="0">#REF!</definedName>
    <definedName name="CDD" localSheetId="3">#REF!</definedName>
    <definedName name="CDD">#REF!</definedName>
    <definedName name="CDDD" localSheetId="0">#REF!</definedName>
    <definedName name="CDDD" localSheetId="3">#REF!</definedName>
    <definedName name="CDDD">#REF!</definedName>
    <definedName name="CDDD1P" localSheetId="0">#REF!</definedName>
    <definedName name="CDDD1P" localSheetId="3">#REF!</definedName>
    <definedName name="CDDD1P">#REF!</definedName>
    <definedName name="CDDD1PHA" localSheetId="0">#REF!</definedName>
    <definedName name="CDDD1PHA" localSheetId="3">#REF!</definedName>
    <definedName name="CDDD1PHA">#REF!</definedName>
    <definedName name="CDDD3PHA" localSheetId="0">#REF!</definedName>
    <definedName name="CDDD3PHA" localSheetId="3">#REF!</definedName>
    <definedName name="CDDD3PHA">#REF!</definedName>
    <definedName name="Cdnum" localSheetId="0">#REF!</definedName>
    <definedName name="Cdnum" localSheetId="3">#REF!</definedName>
    <definedName name="Cdnum">#REF!</definedName>
    <definedName name="CH" localSheetId="0">#REF!</definedName>
    <definedName name="CH" localSheetId="3">#REF!</definedName>
    <definedName name="CH">#REF!</definedName>
    <definedName name="chon" localSheetId="0">#REF!</definedName>
    <definedName name="chon" localSheetId="3">#REF!</definedName>
    <definedName name="chon">#REF!</definedName>
    <definedName name="chon1" localSheetId="0">#REF!</definedName>
    <definedName name="chon1" localSheetId="3">#REF!</definedName>
    <definedName name="chon1">#REF!</definedName>
    <definedName name="chon2" localSheetId="0">#REF!</definedName>
    <definedName name="chon2" localSheetId="3">#REF!</definedName>
    <definedName name="chon2">#REF!</definedName>
    <definedName name="chon3" localSheetId="0">#REF!</definedName>
    <definedName name="chon3" localSheetId="3">#REF!</definedName>
    <definedName name="chon3">#REF!</definedName>
    <definedName name="CK" localSheetId="0">#REF!</definedName>
    <definedName name="CK" localSheetId="3">#REF!</definedName>
    <definedName name="CK">#REF!</definedName>
    <definedName name="CLECH_0.4" localSheetId="0">#REF!</definedName>
    <definedName name="CLECH_0.4" localSheetId="3">#REF!</definedName>
    <definedName name="CLECH_0.4">#REF!</definedName>
    <definedName name="CLVC3">0.1</definedName>
    <definedName name="CLVC35" localSheetId="0">#REF!</definedName>
    <definedName name="CLVC35" localSheetId="3">#REF!</definedName>
    <definedName name="CLVC35">#REF!</definedName>
    <definedName name="CLVCTB" localSheetId="0">#REF!</definedName>
    <definedName name="CLVCTB" localSheetId="3">#REF!</definedName>
    <definedName name="CLVCTB">#REF!</definedName>
    <definedName name="clvl" localSheetId="0">#REF!</definedName>
    <definedName name="clvl" localSheetId="3">#REF!</definedName>
    <definedName name="clvl">#REF!</definedName>
    <definedName name="cn" localSheetId="0">#REF!</definedName>
    <definedName name="cn" localSheetId="3">#REF!</definedName>
    <definedName name="cn">#REF!</definedName>
    <definedName name="CNC" localSheetId="0">#REF!</definedName>
    <definedName name="CNC" localSheetId="3">#REF!</definedName>
    <definedName name="CNC">#REF!</definedName>
    <definedName name="CND" localSheetId="0">#REF!</definedName>
    <definedName name="CND" localSheetId="3">#REF!</definedName>
    <definedName name="CND">#REF!</definedName>
    <definedName name="CNG" localSheetId="0">#REF!</definedName>
    <definedName name="CNG" localSheetId="3">#REF!</definedName>
    <definedName name="CNG">#REF!</definedName>
    <definedName name="Co" localSheetId="0">#REF!</definedName>
    <definedName name="Co" localSheetId="3">#REF!</definedName>
    <definedName name="Co">#REF!</definedName>
    <definedName name="coc" localSheetId="0">#REF!</definedName>
    <definedName name="coc" localSheetId="3">#REF!</definedName>
    <definedName name="coc">#REF!</definedName>
    <definedName name="cocbtct" localSheetId="0">#REF!</definedName>
    <definedName name="cocbtct" localSheetId="3">#REF!</definedName>
    <definedName name="cocbtct">#REF!</definedName>
    <definedName name="cocot" localSheetId="0">#REF!</definedName>
    <definedName name="cocot" localSheetId="3">#REF!</definedName>
    <definedName name="cocot">#REF!</definedName>
    <definedName name="cocott" localSheetId="0">#REF!</definedName>
    <definedName name="cocott" localSheetId="3">#REF!</definedName>
    <definedName name="cocott">#REF!</definedName>
    <definedName name="Cöï_ly_vaän_chuyeãn" localSheetId="0">#REF!</definedName>
    <definedName name="Cöï_ly_vaän_chuyeãn" localSheetId="3">#REF!</definedName>
    <definedName name="Cöï_ly_vaän_chuyeãn">#REF!</definedName>
    <definedName name="CÖÏ_LY_VAÄN_CHUYEÅN" localSheetId="0">#REF!</definedName>
    <definedName name="CÖÏ_LY_VAÄN_CHUYEÅN" localSheetId="3">#REF!</definedName>
    <definedName name="CÖÏ_LY_VAÄN_CHUYEÅN">#REF!</definedName>
    <definedName name="COMMON" localSheetId="0">#REF!</definedName>
    <definedName name="COMMON" localSheetId="3">#REF!</definedName>
    <definedName name="COMMON">#REF!</definedName>
    <definedName name="comong" localSheetId="0">#REF!</definedName>
    <definedName name="comong" localSheetId="3">#REF!</definedName>
    <definedName name="comong">#REF!</definedName>
    <definedName name="CON_EQP_COS" localSheetId="0">#REF!</definedName>
    <definedName name="CON_EQP_COS" localSheetId="3">#REF!</definedName>
    <definedName name="CON_EQP_COS">#REF!</definedName>
    <definedName name="CON_EQP_COST" localSheetId="0">#REF!</definedName>
    <definedName name="CON_EQP_COST" localSheetId="3">#REF!</definedName>
    <definedName name="CON_EQP_COST">#REF!</definedName>
    <definedName name="Cong_HM_DTCT" localSheetId="0">#REF!</definedName>
    <definedName name="Cong_HM_DTCT" localSheetId="3">#REF!</definedName>
    <definedName name="Cong_HM_DTCT">#REF!</definedName>
    <definedName name="Cong_M_DTCT" localSheetId="0">#REF!</definedName>
    <definedName name="Cong_M_DTCT" localSheetId="3">#REF!</definedName>
    <definedName name="Cong_M_DTCT">#REF!</definedName>
    <definedName name="Cong_NC_DTCT" localSheetId="0">#REF!</definedName>
    <definedName name="Cong_NC_DTCT" localSheetId="3">#REF!</definedName>
    <definedName name="Cong_NC_DTCT">#REF!</definedName>
    <definedName name="Cong_VL_DTCT" localSheetId="0">#REF!</definedName>
    <definedName name="Cong_VL_DTCT" localSheetId="3">#REF!</definedName>
    <definedName name="Cong_VL_DTCT">#REF!</definedName>
    <definedName name="congbengam" localSheetId="0">#REF!</definedName>
    <definedName name="congbengam" localSheetId="3">#REF!</definedName>
    <definedName name="congbengam">#REF!</definedName>
    <definedName name="congbenuoc" localSheetId="0">#REF!</definedName>
    <definedName name="congbenuoc" localSheetId="3">#REF!</definedName>
    <definedName name="congbenuoc">#REF!</definedName>
    <definedName name="congcoc" localSheetId="0">#REF!</definedName>
    <definedName name="congcoc" localSheetId="3">#REF!</definedName>
    <definedName name="congcoc">#REF!</definedName>
    <definedName name="congcocot" localSheetId="0">#REF!</definedName>
    <definedName name="congcocot" localSheetId="3">#REF!</definedName>
    <definedName name="congcocot">#REF!</definedName>
    <definedName name="congcocott" localSheetId="0">#REF!</definedName>
    <definedName name="congcocott" localSheetId="3">#REF!</definedName>
    <definedName name="congcocott">#REF!</definedName>
    <definedName name="congcomong" localSheetId="0">#REF!</definedName>
    <definedName name="congcomong" localSheetId="3">#REF!</definedName>
    <definedName name="congcomong">#REF!</definedName>
    <definedName name="congcottron" localSheetId="0">#REF!</definedName>
    <definedName name="congcottron" localSheetId="3">#REF!</definedName>
    <definedName name="congcottron">#REF!</definedName>
    <definedName name="congcotvuong" localSheetId="0">#REF!</definedName>
    <definedName name="congcotvuong" localSheetId="3">#REF!</definedName>
    <definedName name="congcotvuong">#REF!</definedName>
    <definedName name="congdam" localSheetId="0">#REF!</definedName>
    <definedName name="congdam" localSheetId="3">#REF!</definedName>
    <definedName name="congdam">#REF!</definedName>
    <definedName name="congdan1" localSheetId="0">#REF!</definedName>
    <definedName name="congdan1" localSheetId="3">#REF!</definedName>
    <definedName name="congdan1">#REF!</definedName>
    <definedName name="congdan2" localSheetId="0">#REF!</definedName>
    <definedName name="congdan2" localSheetId="3">#REF!</definedName>
    <definedName name="congdan2">#REF!</definedName>
    <definedName name="congdandusan" localSheetId="0">#REF!</definedName>
    <definedName name="congdandusan" localSheetId="3">#REF!</definedName>
    <definedName name="congdandusan">#REF!</definedName>
    <definedName name="conglanhto" localSheetId="0">#REF!</definedName>
    <definedName name="conglanhto" localSheetId="3">#REF!</definedName>
    <definedName name="conglanhto">#REF!</definedName>
    <definedName name="congmong" localSheetId="0">#REF!</definedName>
    <definedName name="congmong" localSheetId="3">#REF!</definedName>
    <definedName name="congmong">#REF!</definedName>
    <definedName name="congmongbang" localSheetId="0">#REF!</definedName>
    <definedName name="congmongbang" localSheetId="3">#REF!</definedName>
    <definedName name="congmongbang">#REF!</definedName>
    <definedName name="congmongdon" localSheetId="0">#REF!</definedName>
    <definedName name="congmongdon" localSheetId="3">#REF!</definedName>
    <definedName name="congmongdon">#REF!</definedName>
    <definedName name="congpanen" localSheetId="0">#REF!</definedName>
    <definedName name="congpanen" localSheetId="3">#REF!</definedName>
    <definedName name="congpanen">#REF!</definedName>
    <definedName name="congsan" localSheetId="0">#REF!</definedName>
    <definedName name="congsan" localSheetId="3">#REF!</definedName>
    <definedName name="congsan">#REF!</definedName>
    <definedName name="congthang" localSheetId="0">#REF!</definedName>
    <definedName name="congthang" localSheetId="3">#REF!</definedName>
    <definedName name="congthang">#REF!</definedName>
    <definedName name="CONST_EQ" localSheetId="0">#REF!</definedName>
    <definedName name="CONST_EQ" localSheetId="3">#REF!</definedName>
    <definedName name="CONST_EQ">#REF!</definedName>
    <definedName name="COT" localSheetId="0">#REF!</definedName>
    <definedName name="COT" localSheetId="3">#REF!</definedName>
    <definedName name="COT">#REF!</definedName>
    <definedName name="cot7.5" localSheetId="0">#REF!</definedName>
    <definedName name="cot7.5" localSheetId="3">#REF!</definedName>
    <definedName name="cot7.5">#REF!</definedName>
    <definedName name="cot8.5" localSheetId="0">#REF!</definedName>
    <definedName name="cot8.5" localSheetId="3">#REF!</definedName>
    <definedName name="cot8.5">#REF!</definedName>
    <definedName name="Cotsatma">9726</definedName>
    <definedName name="Cotthepma">9726</definedName>
    <definedName name="cottron" localSheetId="0">#REF!</definedName>
    <definedName name="cottron" localSheetId="3">#REF!</definedName>
    <definedName name="cottron">#REF!</definedName>
    <definedName name="cotvuong" localSheetId="0">#REF!</definedName>
    <definedName name="cotvuong" localSheetId="3">#REF!</definedName>
    <definedName name="cotvuong">#REF!</definedName>
    <definedName name="COVER" localSheetId="0">#REF!</definedName>
    <definedName name="COVER" localSheetId="3">#REF!</definedName>
    <definedName name="COVER">#REF!</definedName>
    <definedName name="cpmtc" localSheetId="0">#REF!</definedName>
    <definedName name="cpmtc" localSheetId="3">#REF!</definedName>
    <definedName name="cpmtc">#REF!</definedName>
    <definedName name="cpnc" localSheetId="0">#REF!</definedName>
    <definedName name="cpnc" localSheetId="3">#REF!</definedName>
    <definedName name="cpnc">#REF!</definedName>
    <definedName name="cptt" localSheetId="0">#REF!</definedName>
    <definedName name="cptt" localSheetId="3">#REF!</definedName>
    <definedName name="cptt">#REF!</definedName>
    <definedName name="CPVC35" localSheetId="0">#REF!</definedName>
    <definedName name="CPVC35" localSheetId="3">#REF!</definedName>
    <definedName name="CPVC35">#REF!</definedName>
    <definedName name="CPVCDN" localSheetId="0">#REF!</definedName>
    <definedName name="CPVCDN" localSheetId="3">#REF!</definedName>
    <definedName name="CPVCDN">#REF!</definedName>
    <definedName name="cpvl" localSheetId="0">#REF!</definedName>
    <definedName name="cpvl" localSheetId="3">#REF!</definedName>
    <definedName name="cpvl">#REF!</definedName>
    <definedName name="CRD" localSheetId="0">#REF!</definedName>
    <definedName name="CRD" localSheetId="3">#REF!</definedName>
    <definedName name="CRD">#REF!</definedName>
    <definedName name="CRITINST" localSheetId="0">#REF!</definedName>
    <definedName name="CRITINST" localSheetId="3">#REF!</definedName>
    <definedName name="CRITINST">#REF!</definedName>
    <definedName name="CRITPURC" localSheetId="0">#REF!</definedName>
    <definedName name="CRITPURC" localSheetId="3">#REF!</definedName>
    <definedName name="CRITPURC">#REF!</definedName>
    <definedName name="CRS" localSheetId="0">#REF!</definedName>
    <definedName name="CRS" localSheetId="3">#REF!</definedName>
    <definedName name="CRS">#REF!</definedName>
    <definedName name="CS" localSheetId="0">#REF!</definedName>
    <definedName name="CS" localSheetId="3">#REF!</definedName>
    <definedName name="CS">#REF!</definedName>
    <definedName name="CS_10" localSheetId="0">#REF!</definedName>
    <definedName name="CS_10" localSheetId="3">#REF!</definedName>
    <definedName name="CS_10">#REF!</definedName>
    <definedName name="CS_100" localSheetId="0">#REF!</definedName>
    <definedName name="CS_100" localSheetId="3">#REF!</definedName>
    <definedName name="CS_100">#REF!</definedName>
    <definedName name="CS_10S" localSheetId="0">#REF!</definedName>
    <definedName name="CS_10S" localSheetId="3">#REF!</definedName>
    <definedName name="CS_10S">#REF!</definedName>
    <definedName name="CS_120" localSheetId="0">#REF!</definedName>
    <definedName name="CS_120" localSheetId="3">#REF!</definedName>
    <definedName name="CS_120">#REF!</definedName>
    <definedName name="CS_140" localSheetId="0">#REF!</definedName>
    <definedName name="CS_140" localSheetId="3">#REF!</definedName>
    <definedName name="CS_140">#REF!</definedName>
    <definedName name="CS_160" localSheetId="0">#REF!</definedName>
    <definedName name="CS_160" localSheetId="3">#REF!</definedName>
    <definedName name="CS_160">#REF!</definedName>
    <definedName name="CS_20" localSheetId="0">#REF!</definedName>
    <definedName name="CS_20" localSheetId="3">#REF!</definedName>
    <definedName name="CS_20">#REF!</definedName>
    <definedName name="CS_30" localSheetId="0">#REF!</definedName>
    <definedName name="CS_30" localSheetId="3">#REF!</definedName>
    <definedName name="CS_30">#REF!</definedName>
    <definedName name="CS_40" localSheetId="0">#REF!</definedName>
    <definedName name="CS_40" localSheetId="3">#REF!</definedName>
    <definedName name="CS_40">#REF!</definedName>
    <definedName name="CS_40S" localSheetId="0">#REF!</definedName>
    <definedName name="CS_40S" localSheetId="3">#REF!</definedName>
    <definedName name="CS_40S">#REF!</definedName>
    <definedName name="CS_5S" localSheetId="0">#REF!</definedName>
    <definedName name="CS_5S" localSheetId="3">#REF!</definedName>
    <definedName name="CS_5S">#REF!</definedName>
    <definedName name="CS_60" localSheetId="0">#REF!</definedName>
    <definedName name="CS_60" localSheetId="3">#REF!</definedName>
    <definedName name="CS_60">#REF!</definedName>
    <definedName name="CS_80" localSheetId="0">#REF!</definedName>
    <definedName name="CS_80" localSheetId="3">#REF!</definedName>
    <definedName name="CS_80">#REF!</definedName>
    <definedName name="CS_80S" localSheetId="0">#REF!</definedName>
    <definedName name="CS_80S" localSheetId="3">#REF!</definedName>
    <definedName name="CS_80S">#REF!</definedName>
    <definedName name="CS_STD" localSheetId="0">#REF!</definedName>
    <definedName name="CS_STD" localSheetId="3">#REF!</definedName>
    <definedName name="CS_STD">#REF!</definedName>
    <definedName name="CS_XS" localSheetId="0">#REF!</definedName>
    <definedName name="CS_XS" localSheetId="3">#REF!</definedName>
    <definedName name="CS_XS">#REF!</definedName>
    <definedName name="CS_XXS" localSheetId="0">#REF!</definedName>
    <definedName name="CS_XXS" localSheetId="3">#REF!</definedName>
    <definedName name="CS_XXS">#REF!</definedName>
    <definedName name="csd3p" localSheetId="0">#REF!</definedName>
    <definedName name="csd3p" localSheetId="3">#REF!</definedName>
    <definedName name="csd3p">#REF!</definedName>
    <definedName name="csddg1p" localSheetId="0">#REF!</definedName>
    <definedName name="csddg1p" localSheetId="3">#REF!</definedName>
    <definedName name="csddg1p">#REF!</definedName>
    <definedName name="csddt1p" localSheetId="0">#REF!</definedName>
    <definedName name="csddt1p" localSheetId="3">#REF!</definedName>
    <definedName name="csddt1p">#REF!</definedName>
    <definedName name="csht3p" localSheetId="0">#REF!</definedName>
    <definedName name="csht3p" localSheetId="3">#REF!</definedName>
    <definedName name="csht3p">#REF!</definedName>
    <definedName name="ctiep" localSheetId="0">#REF!</definedName>
    <definedName name="ctiep" localSheetId="3">#REF!</definedName>
    <definedName name="ctiep">#REF!</definedName>
    <definedName name="CTIET" localSheetId="0">#REF!</definedName>
    <definedName name="CTIET" localSheetId="3">#REF!</definedName>
    <definedName name="CTIET">#REF!</definedName>
    <definedName name="CU_LY_VAN_CHUYEN_GIA_QUYEN" localSheetId="0">#REF!</definedName>
    <definedName name="CU_LY_VAN_CHUYEN_GIA_QUYEN" localSheetId="3">#REF!</definedName>
    <definedName name="CU_LY_VAN_CHUYEN_GIA_QUYEN">#REF!</definedName>
    <definedName name="CU_LY_VAN_CHUYEN_THU_CONG" localSheetId="0">#REF!</definedName>
    <definedName name="CU_LY_VAN_CHUYEN_THU_CONG" localSheetId="3">#REF!</definedName>
    <definedName name="CU_LY_VAN_CHUYEN_THU_CONG">#REF!</definedName>
    <definedName name="CURRENCY" localSheetId="0">#REF!</definedName>
    <definedName name="CURRENCY" localSheetId="3">#REF!</definedName>
    <definedName name="CURRENCY">#REF!</definedName>
    <definedName name="cx" localSheetId="0">#REF!</definedName>
    <definedName name="cx" localSheetId="3">#REF!</definedName>
    <definedName name="cx">#REF!</definedName>
    <definedName name="D_7101A_B" localSheetId="0">#REF!</definedName>
    <definedName name="D_7101A_B" localSheetId="3">#REF!</definedName>
    <definedName name="D_7101A_B">#REF!</definedName>
    <definedName name="da1x2" localSheetId="0">#REF!</definedName>
    <definedName name="da1x2" localSheetId="3">#REF!</definedName>
    <definedName name="da1x2">#REF!</definedName>
    <definedName name="dahoc" localSheetId="0">#REF!</definedName>
    <definedName name="dahoc" localSheetId="3">#REF!</definedName>
    <definedName name="dahoc">#REF!</definedName>
    <definedName name="dam" localSheetId="0">#REF!</definedName>
    <definedName name="dam" localSheetId="3">#REF!</definedName>
    <definedName name="dam">#REF!</definedName>
    <definedName name="danducsan" localSheetId="0">#REF!</definedName>
    <definedName name="danducsan" localSheetId="3">#REF!</definedName>
    <definedName name="danducsan">#REF!</definedName>
    <definedName name="dao" localSheetId="0">#REF!</definedName>
    <definedName name="dao" localSheetId="3">#REF!</definedName>
    <definedName name="dao">#REF!</definedName>
    <definedName name="dap" localSheetId="0">#REF!</definedName>
    <definedName name="dap" localSheetId="3">#REF!</definedName>
    <definedName name="dap">#REF!</definedName>
    <definedName name="DAT" localSheetId="0">#REF!</definedName>
    <definedName name="DAT" localSheetId="3">#REF!</definedName>
    <definedName name="DAT">#REF!</definedName>
    <definedName name="DATA_DATA2_List" localSheetId="0">#REF!</definedName>
    <definedName name="DATA_DATA2_List" localSheetId="3">#REF!</definedName>
    <definedName name="DATA_DATA2_List">#REF!</definedName>
    <definedName name="_xlnm.Database" localSheetId="0">#REF!</definedName>
    <definedName name="_xlnm.Database" localSheetId="3">#REF!</definedName>
    <definedName name="_xlnm.Database">#REF!</definedName>
    <definedName name="DCL_22">12117600</definedName>
    <definedName name="DCL_35">25490000</definedName>
    <definedName name="DD" localSheetId="0">#REF!</definedName>
    <definedName name="DD" localSheetId="3">#REF!</definedName>
    <definedName name="DD">#REF!</definedName>
    <definedName name="DDAY" localSheetId="0">#REF!</definedName>
    <definedName name="DDAY" localSheetId="3">#REF!</definedName>
    <definedName name="DDAY">#REF!</definedName>
    <definedName name="DDK" localSheetId="0">#REF!</definedName>
    <definedName name="DDK" localSheetId="3">#REF!</definedName>
    <definedName name="DDK">#REF!</definedName>
    <definedName name="den_bu" localSheetId="0">#REF!</definedName>
    <definedName name="den_bu" localSheetId="3">#REF!</definedName>
    <definedName name="den_bu">#REF!</definedName>
    <definedName name="denbu" localSheetId="0">#REF!</definedName>
    <definedName name="denbu" localSheetId="3">#REF!</definedName>
    <definedName name="denbu">#REF!</definedName>
    <definedName name="Det32x3" localSheetId="0">#REF!</definedName>
    <definedName name="Det32x3" localSheetId="3">#REF!</definedName>
    <definedName name="Det32x3">#REF!</definedName>
    <definedName name="Det35x3" localSheetId="0">#REF!</definedName>
    <definedName name="Det35x3" localSheetId="3">#REF!</definedName>
    <definedName name="Det35x3">#REF!</definedName>
    <definedName name="Det40x4" localSheetId="0">#REF!</definedName>
    <definedName name="Det40x4" localSheetId="3">#REF!</definedName>
    <definedName name="Det40x4">#REF!</definedName>
    <definedName name="Det50x5" localSheetId="0">#REF!</definedName>
    <definedName name="Det50x5" localSheetId="3">#REF!</definedName>
    <definedName name="Det50x5">#REF!</definedName>
    <definedName name="Det63x6" localSheetId="0">#REF!</definedName>
    <definedName name="Det63x6" localSheetId="3">#REF!</definedName>
    <definedName name="Det63x6">#REF!</definedName>
    <definedName name="Det75x6" localSheetId="0">#REF!</definedName>
    <definedName name="Det75x6" localSheetId="3">#REF!</definedName>
    <definedName name="Det75x6">#REF!</definedName>
    <definedName name="dgbdII" localSheetId="0">#REF!</definedName>
    <definedName name="dgbdII" localSheetId="3">#REF!</definedName>
    <definedName name="dgbdII">#REF!</definedName>
    <definedName name="DGCTI592" localSheetId="0">#REF!</definedName>
    <definedName name="DGCTI592" localSheetId="3">#REF!</definedName>
    <definedName name="DGCTI592">#REF!</definedName>
    <definedName name="DGNC" localSheetId="0">#REF!</definedName>
    <definedName name="DGNC" localSheetId="3">#REF!</definedName>
    <definedName name="DGNC">#REF!</definedName>
    <definedName name="dgqndn" localSheetId="0">#REF!</definedName>
    <definedName name="dgqndn" localSheetId="3">#REF!</definedName>
    <definedName name="dgqndn">#REF!</definedName>
    <definedName name="DGTV" localSheetId="0">#REF!</definedName>
    <definedName name="DGTV" localSheetId="3">#REF!</definedName>
    <definedName name="DGTV">#REF!</definedName>
    <definedName name="dgvl" localSheetId="0">#REF!</definedName>
    <definedName name="dgvl" localSheetId="3">#REF!</definedName>
    <definedName name="dgvl">#REF!</definedName>
    <definedName name="DGVT" localSheetId="0">#REF!</definedName>
    <definedName name="DGVT" localSheetId="3">#REF!</definedName>
    <definedName name="DGVT">#REF!</definedName>
    <definedName name="dhom" localSheetId="0">#REF!</definedName>
    <definedName name="dhom" localSheetId="3">#REF!</definedName>
    <definedName name="dhom">#REF!</definedName>
    <definedName name="dien" localSheetId="0">#REF!</definedName>
    <definedName name="dien" localSheetId="3">#REF!</definedName>
    <definedName name="dien">#REF!</definedName>
    <definedName name="dientichck" localSheetId="0">#REF!</definedName>
    <definedName name="dientichck" localSheetId="3">#REF!</definedName>
    <definedName name="dientichck">#REF!</definedName>
    <definedName name="dinh2" localSheetId="0">#REF!</definedName>
    <definedName name="dinh2" localSheetId="3">#REF!</definedName>
    <definedName name="dinh2">#REF!</definedName>
    <definedName name="DLCC" localSheetId="0">#REF!</definedName>
    <definedName name="DLCC" localSheetId="3">#REF!</definedName>
    <definedName name="DLCC">#REF!</definedName>
    <definedName name="DM" localSheetId="0">#REF!</definedName>
    <definedName name="DM" localSheetId="3">#REF!</definedName>
    <definedName name="DM">#REF!</definedName>
    <definedName name="dm56bxd" localSheetId="0">#REF!</definedName>
    <definedName name="dm56bxd" localSheetId="3">#REF!</definedName>
    <definedName name="dm56bxd">#REF!</definedName>
    <definedName name="DN" localSheetId="0">#REF!</definedName>
    <definedName name="DN" localSheetId="3">#REF!</definedName>
    <definedName name="DN">#REF!</definedName>
    <definedName name="DÑt45x4" localSheetId="0">#REF!</definedName>
    <definedName name="DÑt45x4" localSheetId="3">#REF!</definedName>
    <definedName name="DÑt45x4">#REF!</definedName>
    <definedName name="doan1" localSheetId="0">#REF!</definedName>
    <definedName name="doan1" localSheetId="3">#REF!</definedName>
    <definedName name="doan1">#REF!</definedName>
    <definedName name="doan2" localSheetId="0">#REF!</definedName>
    <definedName name="doan2" localSheetId="3">#REF!</definedName>
    <definedName name="doan2">#REF!</definedName>
    <definedName name="doan3" localSheetId="0">#REF!</definedName>
    <definedName name="doan3" localSheetId="3">#REF!</definedName>
    <definedName name="doan3">#REF!</definedName>
    <definedName name="doan4" localSheetId="0">#REF!</definedName>
    <definedName name="doan4" localSheetId="3">#REF!</definedName>
    <definedName name="doan4">#REF!</definedName>
    <definedName name="doan5" localSheetId="0">#REF!</definedName>
    <definedName name="doan5" localSheetId="3">#REF!</definedName>
    <definedName name="doan5">#REF!</definedName>
    <definedName name="doan6" localSheetId="0">#REF!</definedName>
    <definedName name="doan6" localSheetId="3">#REF!</definedName>
    <definedName name="doan6">#REF!</definedName>
    <definedName name="Document_array" localSheetId="1">{"Thuxm2.xls","Sheet1"}</definedName>
    <definedName name="Document_array" localSheetId="0">{"Thuxm2.xls","Sheet1"}</definedName>
    <definedName name="Document_array" localSheetId="3">{"Thuxm2.xls","Sheet1"}</definedName>
    <definedName name="Document_array">{"Thuxm2.xls","Sheet1"}</definedName>
    <definedName name="DON_GIA_3282" localSheetId="0">#REF!</definedName>
    <definedName name="DON_GIA_3282" localSheetId="3">#REF!</definedName>
    <definedName name="DON_GIA_3282">#REF!</definedName>
    <definedName name="DON_GIA_3283" localSheetId="0">#REF!</definedName>
    <definedName name="DON_GIA_3283" localSheetId="3">#REF!</definedName>
    <definedName name="DON_GIA_3283">#REF!</definedName>
    <definedName name="DON_GIA_3285" localSheetId="0">#REF!</definedName>
    <definedName name="DON_GIA_3285" localSheetId="3">#REF!</definedName>
    <definedName name="DON_GIA_3285">#REF!</definedName>
    <definedName name="DON_GIA_VAN_CHUYEN_36" localSheetId="0">#REF!</definedName>
    <definedName name="DON_GIA_VAN_CHUYEN_36" localSheetId="3">#REF!</definedName>
    <definedName name="DON_GIA_VAN_CHUYEN_36">#REF!</definedName>
    <definedName name="dongia" localSheetId="0">#REF!</definedName>
    <definedName name="dongia" localSheetId="3">#REF!</definedName>
    <definedName name="dongia">#REF!</definedName>
    <definedName name="DS1p1vc" localSheetId="0">#REF!</definedName>
    <definedName name="DS1p1vc" localSheetId="3">#REF!</definedName>
    <definedName name="DS1p1vc">#REF!</definedName>
    <definedName name="ds1p2nc" localSheetId="0">#REF!</definedName>
    <definedName name="ds1p2nc" localSheetId="3">#REF!</definedName>
    <definedName name="ds1p2nc">#REF!</definedName>
    <definedName name="ds1p2vc" localSheetId="0">#REF!</definedName>
    <definedName name="ds1p2vc" localSheetId="3">#REF!</definedName>
    <definedName name="ds1p2vc">#REF!</definedName>
    <definedName name="ds1pnc" localSheetId="0">#REF!</definedName>
    <definedName name="ds1pnc" localSheetId="3">#REF!</definedName>
    <definedName name="ds1pnc">#REF!</definedName>
    <definedName name="ds1pvl" localSheetId="0">#REF!</definedName>
    <definedName name="ds1pvl" localSheetId="3">#REF!</definedName>
    <definedName name="ds1pvl">#REF!</definedName>
    <definedName name="ds3pctnc" localSheetId="0">#REF!</definedName>
    <definedName name="ds3pctnc" localSheetId="3">#REF!</definedName>
    <definedName name="ds3pctnc">#REF!</definedName>
    <definedName name="ds3pctvc" localSheetId="0">#REF!</definedName>
    <definedName name="ds3pctvc" localSheetId="3">#REF!</definedName>
    <definedName name="ds3pctvc">#REF!</definedName>
    <definedName name="ds3pctvl" localSheetId="0">#REF!</definedName>
    <definedName name="ds3pctvl" localSheetId="3">#REF!</definedName>
    <definedName name="ds3pctvl">#REF!</definedName>
    <definedName name="DSPK1p1nc" localSheetId="0">#REF!</definedName>
    <definedName name="DSPK1p1nc" localSheetId="3">#REF!</definedName>
    <definedName name="DSPK1p1nc">#REF!</definedName>
    <definedName name="DSPK1p1vl" localSheetId="0">#REF!</definedName>
    <definedName name="DSPK1p1vl" localSheetId="3">#REF!</definedName>
    <definedName name="DSPK1p1vl">#REF!</definedName>
    <definedName name="DSPK1pnc" localSheetId="0">#REF!</definedName>
    <definedName name="DSPK1pnc" localSheetId="3">#REF!</definedName>
    <definedName name="DSPK1pnc">#REF!</definedName>
    <definedName name="DSPK1pvl" localSheetId="0">#REF!</definedName>
    <definedName name="DSPK1pvl" localSheetId="3">#REF!</definedName>
    <definedName name="DSPK1pvl">#REF!</definedName>
    <definedName name="DSUMDATA" localSheetId="0">#REF!</definedName>
    <definedName name="DSUMDATA" localSheetId="3">#REF!</definedName>
    <definedName name="DSUMDATA">#REF!</definedName>
    <definedName name="dtich1" localSheetId="0">#REF!</definedName>
    <definedName name="dtich1" localSheetId="3">#REF!</definedName>
    <definedName name="dtich1">#REF!</definedName>
    <definedName name="dtich2" localSheetId="0">#REF!</definedName>
    <definedName name="dtich2" localSheetId="3">#REF!</definedName>
    <definedName name="dtich2">#REF!</definedName>
    <definedName name="dtich3" localSheetId="0">#REF!</definedName>
    <definedName name="dtich3" localSheetId="3">#REF!</definedName>
    <definedName name="dtich3">#REF!</definedName>
    <definedName name="dtich4" localSheetId="0">#REF!</definedName>
    <definedName name="dtich4" localSheetId="3">#REF!</definedName>
    <definedName name="dtich4">#REF!</definedName>
    <definedName name="dtich5" localSheetId="0">#REF!</definedName>
    <definedName name="dtich5" localSheetId="3">#REF!</definedName>
    <definedName name="dtich5">#REF!</definedName>
    <definedName name="dtich6" localSheetId="0">#REF!</definedName>
    <definedName name="dtich6" localSheetId="3">#REF!</definedName>
    <definedName name="dtich6">#REF!</definedName>
    <definedName name="DU_TOAN_CHI_TIET_CONG_TO" localSheetId="0">#REF!</definedName>
    <definedName name="DU_TOAN_CHI_TIET_CONG_TO" localSheetId="3">#REF!</definedName>
    <definedName name="DU_TOAN_CHI_TIET_CONG_TO">#REF!</definedName>
    <definedName name="DU_TOAN_CHI_TIET_DZ22KV" localSheetId="0">#REF!</definedName>
    <definedName name="DU_TOAN_CHI_TIET_DZ22KV" localSheetId="3">#REF!</definedName>
    <definedName name="DU_TOAN_CHI_TIET_DZ22KV">#REF!</definedName>
    <definedName name="DU_TOAN_CHI_TIET_KHO_BAI" localSheetId="0">#REF!</definedName>
    <definedName name="DU_TOAN_CHI_TIET_KHO_BAI" localSheetId="3">#REF!</definedName>
    <definedName name="DU_TOAN_CHI_TIET_KHO_BAI">#REF!</definedName>
    <definedName name="DutoanDongmo" localSheetId="0">#REF!</definedName>
    <definedName name="DutoanDongmo" localSheetId="3">#REF!</definedName>
    <definedName name="DutoanDongmo">#REF!</definedName>
    <definedName name="emb" localSheetId="0">#REF!</definedName>
    <definedName name="emb" localSheetId="3">#REF!</definedName>
    <definedName name="emb">#REF!</definedName>
    <definedName name="End_1" localSheetId="0">#REF!</definedName>
    <definedName name="End_1" localSheetId="3">#REF!</definedName>
    <definedName name="End_1">#REF!</definedName>
    <definedName name="End_10" localSheetId="0">#REF!</definedName>
    <definedName name="End_10" localSheetId="3">#REF!</definedName>
    <definedName name="End_10">#REF!</definedName>
    <definedName name="End_11" localSheetId="0">#REF!</definedName>
    <definedName name="End_11" localSheetId="3">#REF!</definedName>
    <definedName name="End_11">#REF!</definedName>
    <definedName name="End_12" localSheetId="0">#REF!</definedName>
    <definedName name="End_12" localSheetId="3">#REF!</definedName>
    <definedName name="End_12">#REF!</definedName>
    <definedName name="End_13" localSheetId="0">#REF!</definedName>
    <definedName name="End_13" localSheetId="3">#REF!</definedName>
    <definedName name="End_13">#REF!</definedName>
    <definedName name="End_2" localSheetId="0">#REF!</definedName>
    <definedName name="End_2" localSheetId="3">#REF!</definedName>
    <definedName name="End_2">#REF!</definedName>
    <definedName name="End_3" localSheetId="0">#REF!</definedName>
    <definedName name="End_3" localSheetId="3">#REF!</definedName>
    <definedName name="End_3">#REF!</definedName>
    <definedName name="End_4" localSheetId="0">#REF!</definedName>
    <definedName name="End_4" localSheetId="3">#REF!</definedName>
    <definedName name="End_4">#REF!</definedName>
    <definedName name="End_5" localSheetId="0">#REF!</definedName>
    <definedName name="End_5" localSheetId="3">#REF!</definedName>
    <definedName name="End_5">#REF!</definedName>
    <definedName name="End_6" localSheetId="0">#REF!</definedName>
    <definedName name="End_6" localSheetId="3">#REF!</definedName>
    <definedName name="End_6">#REF!</definedName>
    <definedName name="End_7" localSheetId="0">#REF!</definedName>
    <definedName name="End_7" localSheetId="3">#REF!</definedName>
    <definedName name="End_7">#REF!</definedName>
    <definedName name="End_8" localSheetId="0">#REF!</definedName>
    <definedName name="End_8" localSheetId="3">#REF!</definedName>
    <definedName name="End_8">#REF!</definedName>
    <definedName name="End_9" localSheetId="0">#REF!</definedName>
    <definedName name="End_9" localSheetId="3">#REF!</definedName>
    <definedName name="End_9">#REF!</definedName>
    <definedName name="ex" localSheetId="0">#REF!</definedName>
    <definedName name="ex" localSheetId="3">#REF!</definedName>
    <definedName name="ex">#REF!</definedName>
    <definedName name="f" localSheetId="0">#REF!</definedName>
    <definedName name="f" localSheetId="3">#REF!</definedName>
    <definedName name="f">#REF!</definedName>
    <definedName name="FACTOR" localSheetId="0">#REF!</definedName>
    <definedName name="FACTOR" localSheetId="3">#REF!</definedName>
    <definedName name="FACTOR">#REF!</definedName>
    <definedName name="FI_12">4820</definedName>
    <definedName name="G_ME" localSheetId="0">#REF!</definedName>
    <definedName name="G_ME" localSheetId="3">#REF!</definedName>
    <definedName name="G_ME">#REF!</definedName>
    <definedName name="gach" localSheetId="0">#REF!</definedName>
    <definedName name="gach" localSheetId="3">#REF!</definedName>
    <definedName name="gach">#REF!</definedName>
    <definedName name="geo" localSheetId="0">#REF!</definedName>
    <definedName name="geo" localSheetId="3">#REF!</definedName>
    <definedName name="geo">#REF!</definedName>
    <definedName name="gg" localSheetId="0">#REF!</definedName>
    <definedName name="gg" localSheetId="3">#REF!</definedName>
    <definedName name="gg">#REF!</definedName>
    <definedName name="ghip" localSheetId="0">#REF!</definedName>
    <definedName name="ghip" localSheetId="3">#REF!</definedName>
    <definedName name="ghip">#REF!</definedName>
    <definedName name="gia" localSheetId="0">#REF!</definedName>
    <definedName name="gia" localSheetId="3">#REF!</definedName>
    <definedName name="gia">#REF!</definedName>
    <definedName name="Gia_CT" localSheetId="0">#REF!</definedName>
    <definedName name="Gia_CT" localSheetId="3">#REF!</definedName>
    <definedName name="Gia_CT">#REF!</definedName>
    <definedName name="GIA_CU_LY_VAN_CHUYEN" localSheetId="0">#REF!</definedName>
    <definedName name="GIA_CU_LY_VAN_CHUYEN" localSheetId="3">#REF!</definedName>
    <definedName name="GIA_CU_LY_VAN_CHUYEN">#REF!</definedName>
    <definedName name="gia_tien" localSheetId="0">#REF!</definedName>
    <definedName name="gia_tien" localSheetId="3">#REF!</definedName>
    <definedName name="gia_tien">#REF!</definedName>
    <definedName name="gia_tien_BTN" localSheetId="0">#REF!</definedName>
    <definedName name="gia_tien_BTN" localSheetId="3">#REF!</definedName>
    <definedName name="gia_tien_BTN">#REF!</definedName>
    <definedName name="Gia_VT" localSheetId="0">#REF!</definedName>
    <definedName name="Gia_VT" localSheetId="3">#REF!</definedName>
    <definedName name="Gia_VT">#REF!</definedName>
    <definedName name="GIAVLIEUTN" localSheetId="0">#REF!</definedName>
    <definedName name="GIAVLIEUTN" localSheetId="3">#REF!</definedName>
    <definedName name="GIAVLIEUTN">#REF!</definedName>
    <definedName name="Giocong" localSheetId="0">#REF!</definedName>
    <definedName name="Giocong" localSheetId="3">#REF!</definedName>
    <definedName name="Giocong">#REF!</definedName>
    <definedName name="gl3p" localSheetId="0">#REF!</definedName>
    <definedName name="gl3p" localSheetId="3">#REF!</definedName>
    <definedName name="gl3p">#REF!</definedName>
    <definedName name="Goc32x3" localSheetId="0">#REF!</definedName>
    <definedName name="Goc32x3" localSheetId="3">#REF!</definedName>
    <definedName name="Goc32x3">#REF!</definedName>
    <definedName name="Goc35x3" localSheetId="0">#REF!</definedName>
    <definedName name="Goc35x3" localSheetId="3">#REF!</definedName>
    <definedName name="Goc35x3">#REF!</definedName>
    <definedName name="Goc40x4" localSheetId="0">#REF!</definedName>
    <definedName name="Goc40x4" localSheetId="3">#REF!</definedName>
    <definedName name="Goc40x4">#REF!</definedName>
    <definedName name="Goc45x4" localSheetId="0">#REF!</definedName>
    <definedName name="Goc45x4" localSheetId="3">#REF!</definedName>
    <definedName name="Goc45x4">#REF!</definedName>
    <definedName name="Goc50x5" localSheetId="0">#REF!</definedName>
    <definedName name="Goc50x5" localSheetId="3">#REF!</definedName>
    <definedName name="Goc50x5">#REF!</definedName>
    <definedName name="Goc63x6" localSheetId="0">#REF!</definedName>
    <definedName name="Goc63x6" localSheetId="3">#REF!</definedName>
    <definedName name="Goc63x6">#REF!</definedName>
    <definedName name="Goc75x6" localSheetId="0">#REF!</definedName>
    <definedName name="Goc75x6" localSheetId="3">#REF!</definedName>
    <definedName name="Goc75x6">#REF!</definedName>
    <definedName name="Gtb" localSheetId="0">#REF!</definedName>
    <definedName name="Gtb" localSheetId="3">#REF!</definedName>
    <definedName name="Gtb">#REF!</definedName>
    <definedName name="gtbtt" localSheetId="0">#REF!</definedName>
    <definedName name="gtbtt" localSheetId="3">#REF!</definedName>
    <definedName name="gtbtt">#REF!</definedName>
    <definedName name="gtst" localSheetId="0">#REF!</definedName>
    <definedName name="gtst" localSheetId="3">#REF!</definedName>
    <definedName name="gtst">#REF!</definedName>
    <definedName name="GTXL" localSheetId="0">#REF!</definedName>
    <definedName name="GTXL" localSheetId="3">#REF!</definedName>
    <definedName name="GTXL">#REF!</definedName>
    <definedName name="Gxl" localSheetId="0">#REF!</definedName>
    <definedName name="Gxl" localSheetId="3">#REF!</definedName>
    <definedName name="Gxl">#REF!</definedName>
    <definedName name="gxltt" localSheetId="0">#REF!</definedName>
    <definedName name="gxltt" localSheetId="3">#REF!</definedName>
    <definedName name="gxltt">#REF!</definedName>
    <definedName name="h" localSheetId="0">#REF!</definedName>
    <definedName name="h" localSheetId="3">#REF!</definedName>
    <definedName name="h">#REF!</definedName>
    <definedName name="H_THUCHTHH" localSheetId="0">#REF!</definedName>
    <definedName name="H_THUCHTHH" localSheetId="3">#REF!</definedName>
    <definedName name="H_THUCHTHH">#REF!</definedName>
    <definedName name="H_THUCTT" localSheetId="0">#REF!</definedName>
    <definedName name="H_THUCTT" localSheetId="3">#REF!</definedName>
    <definedName name="H_THUCTT">#REF!</definedName>
    <definedName name="HCM" localSheetId="0">#REF!</definedName>
    <definedName name="HCM" localSheetId="3">#REF!</definedName>
    <definedName name="HCM">#REF!</definedName>
    <definedName name="HE_SO_KHO_KHAN_CANG_DAY" localSheetId="0">#REF!</definedName>
    <definedName name="HE_SO_KHO_KHAN_CANG_DAY" localSheetId="3">#REF!</definedName>
    <definedName name="HE_SO_KHO_KHAN_CANG_DAY">#REF!</definedName>
    <definedName name="Heä_soá_laép_xaø_H">1.7</definedName>
    <definedName name="heä_soá_sình_laày" localSheetId="0">#REF!</definedName>
    <definedName name="heä_soá_sình_laày" localSheetId="3">#REF!</definedName>
    <definedName name="heä_soá_sình_laày">#REF!</definedName>
    <definedName name="hh" localSheetId="0">#REF!</definedName>
    <definedName name="hh" localSheetId="3">#REF!</definedName>
    <definedName name="hh">#REF!</definedName>
    <definedName name="HHcat" localSheetId="0">#REF!</definedName>
    <definedName name="HHcat" localSheetId="3">#REF!</definedName>
    <definedName name="HHcat">#REF!</definedName>
    <definedName name="HHda" localSheetId="0">#REF!</definedName>
    <definedName name="HHda" localSheetId="3">#REF!</definedName>
    <definedName name="HHda">#REF!</definedName>
    <definedName name="HHTT" localSheetId="0">#REF!</definedName>
    <definedName name="HHTT" localSheetId="3">#REF!</definedName>
    <definedName name="HHTT">#REF!</definedName>
    <definedName name="hien" localSheetId="0">#REF!</definedName>
    <definedName name="hien" localSheetId="3">#REF!</definedName>
    <definedName name="hien">#REF!</definedName>
    <definedName name="Hinh_thuc" localSheetId="0">#REF!</definedName>
    <definedName name="Hinh_thuc" localSheetId="3">#REF!</definedName>
    <definedName name="Hinh_thuc">#REF!</definedName>
    <definedName name="HiÕu" localSheetId="0">#REF!</definedName>
    <definedName name="HiÕu" localSheetId="3">#REF!</definedName>
    <definedName name="HiÕu">#REF!</definedName>
    <definedName name="HOME_MANP" localSheetId="0">#REF!</definedName>
    <definedName name="HOME_MANP" localSheetId="3">#REF!</definedName>
    <definedName name="HOME_MANP">#REF!</definedName>
    <definedName name="HOMEOFFICE_COST" localSheetId="0">#REF!</definedName>
    <definedName name="HOMEOFFICE_COST" localSheetId="3">#REF!</definedName>
    <definedName name="HOMEOFFICE_COST">#REF!</definedName>
    <definedName name="hs" localSheetId="0">#REF!</definedName>
    <definedName name="hs" localSheetId="3">#REF!</definedName>
    <definedName name="hs">#REF!</definedName>
    <definedName name="HSCT3">0.1</definedName>
    <definedName name="hsd" localSheetId="0">#REF!</definedName>
    <definedName name="hsd" localSheetId="3">#REF!</definedName>
    <definedName name="hsd">#REF!</definedName>
    <definedName name="hsdc" localSheetId="0">#REF!</definedName>
    <definedName name="hsdc" localSheetId="3">#REF!</definedName>
    <definedName name="hsdc">#REF!</definedName>
    <definedName name="hsdc1" localSheetId="0">#REF!</definedName>
    <definedName name="hsdc1" localSheetId="3">#REF!</definedName>
    <definedName name="hsdc1">#REF!</definedName>
    <definedName name="HSDN">2.5</definedName>
    <definedName name="HSHH" localSheetId="0">#REF!</definedName>
    <definedName name="HSHH" localSheetId="3">#REF!</definedName>
    <definedName name="HSHH">#REF!</definedName>
    <definedName name="HSHHUT" localSheetId="0">#REF!</definedName>
    <definedName name="HSHHUT" localSheetId="3">#REF!</definedName>
    <definedName name="HSHHUT">#REF!</definedName>
    <definedName name="hsk" localSheetId="0">#REF!</definedName>
    <definedName name="hsk" localSheetId="3">#REF!</definedName>
    <definedName name="hsk">#REF!</definedName>
    <definedName name="HSKK35" localSheetId="0">#REF!</definedName>
    <definedName name="HSKK35" localSheetId="3">#REF!</definedName>
    <definedName name="HSKK35">#REF!</definedName>
    <definedName name="HSLX" localSheetId="0">#REF!</definedName>
    <definedName name="HSLX" localSheetId="3">#REF!</definedName>
    <definedName name="HSLX">#REF!</definedName>
    <definedName name="HSLXH">1.7</definedName>
    <definedName name="HSLXP" localSheetId="0">#REF!</definedName>
    <definedName name="HSLXP" localSheetId="3">#REF!</definedName>
    <definedName name="HSLXP">#REF!</definedName>
    <definedName name="hßm4" localSheetId="0">#REF!</definedName>
    <definedName name="hßm4" localSheetId="3">#REF!</definedName>
    <definedName name="hßm4">#REF!</definedName>
    <definedName name="hstb" localSheetId="0">#REF!</definedName>
    <definedName name="hstb" localSheetId="3">#REF!</definedName>
    <definedName name="hstb">#REF!</definedName>
    <definedName name="hstdtk" localSheetId="0">#REF!</definedName>
    <definedName name="hstdtk" localSheetId="3">#REF!</definedName>
    <definedName name="hstdtk">#REF!</definedName>
    <definedName name="hsthep" localSheetId="0">#REF!</definedName>
    <definedName name="hsthep" localSheetId="3">#REF!</definedName>
    <definedName name="hsthep">#REF!</definedName>
    <definedName name="HSVC1" localSheetId="0">#REF!</definedName>
    <definedName name="HSVC1" localSheetId="3">#REF!</definedName>
    <definedName name="HSVC1">#REF!</definedName>
    <definedName name="HSVC2" localSheetId="0">#REF!</definedName>
    <definedName name="HSVC2" localSheetId="3">#REF!</definedName>
    <definedName name="HSVC2">#REF!</definedName>
    <definedName name="HSVC3" localSheetId="0">#REF!</definedName>
    <definedName name="HSVC3" localSheetId="3">#REF!</definedName>
    <definedName name="HSVC3">#REF!</definedName>
    <definedName name="hsvl" localSheetId="0">#REF!</definedName>
    <definedName name="hsvl" localSheetId="3">#REF!</definedName>
    <definedName name="hsvl">#REF!</definedName>
    <definedName name="HT" localSheetId="0">#REF!</definedName>
    <definedName name="HT" localSheetId="3">#REF!</definedName>
    <definedName name="HT">#REF!</definedName>
    <definedName name="HTHH" localSheetId="0">#REF!</definedName>
    <definedName name="HTHH" localSheetId="3">#REF!</definedName>
    <definedName name="HTHH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FALSE()</definedName>
    <definedName name="HTML_LineBefore" hidden="1">FALSE()</definedName>
    <definedName name="HTML_Name" hidden="1">"J.C.WONG"</definedName>
    <definedName name="HTML_OBDlg2" hidden="1">TRUE()</definedName>
    <definedName name="HTML_OBDlg4" hidden="1">TRUE()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0">#REF!</definedName>
    <definedName name="HTNC" localSheetId="3">#REF!</definedName>
    <definedName name="HTNC">#REF!</definedName>
    <definedName name="HTVL" localSheetId="0">#REF!</definedName>
    <definedName name="HTVL" localSheetId="3">#REF!</definedName>
    <definedName name="HTVL">#REF!</definedName>
    <definedName name="huy" localSheetId="1" hidden="1">{"'Sheet1'!$L$16"}</definedName>
    <definedName name="huy" localSheetId="0" hidden="1">{"'Sheet1'!$L$16"}</definedName>
    <definedName name="huy" localSheetId="3" hidden="1">{"'Sheet1'!$L$16"}</definedName>
    <definedName name="huy" hidden="1">{"'Sheet1'!$L$16"}</definedName>
    <definedName name="I" localSheetId="0">#REF!</definedName>
    <definedName name="I" localSheetId="3">#REF!</definedName>
    <definedName name="I">#REF!</definedName>
    <definedName name="IDLAB_COST" localSheetId="0">#REF!</definedName>
    <definedName name="IDLAB_COST" localSheetId="3">#REF!</definedName>
    <definedName name="IDLAB_COST">#REF!</definedName>
    <definedName name="IND_LAB" localSheetId="0">#REF!</definedName>
    <definedName name="IND_LAB" localSheetId="3">#REF!</definedName>
    <definedName name="IND_LAB">#REF!</definedName>
    <definedName name="INDMANP" localSheetId="0">#REF!</definedName>
    <definedName name="INDMANP" localSheetId="3">#REF!</definedName>
    <definedName name="INDMANP">#REF!</definedName>
    <definedName name="j" localSheetId="0">#REF!</definedName>
    <definedName name="j" localSheetId="3">#REF!</definedName>
    <definedName name="j">#REF!</definedName>
    <definedName name="j356C8" localSheetId="0">#REF!</definedName>
    <definedName name="j356C8" localSheetId="3">#REF!</definedName>
    <definedName name="j356C8">#REF!</definedName>
    <definedName name="k" localSheetId="0">#REF!</definedName>
    <definedName name="k" localSheetId="3">#REF!</definedName>
    <definedName name="k">#REF!</definedName>
    <definedName name="k2b" localSheetId="0">#REF!</definedName>
    <definedName name="k2b" localSheetId="3">#REF!</definedName>
    <definedName name="k2b">#REF!</definedName>
    <definedName name="kcong" localSheetId="0">#REF!</definedName>
    <definedName name="kcong" localSheetId="3">#REF!</definedName>
    <definedName name="kcong">#REF!</definedName>
    <definedName name="KH_Chang" localSheetId="0">#REF!</definedName>
    <definedName name="KH_Chang" localSheetId="3">#REF!</definedName>
    <definedName name="KH_Chang">#REF!</definedName>
    <definedName name="KHOI_LUONG_DAT_DAO_DAP" localSheetId="0">#REF!</definedName>
    <definedName name="KHOI_LUONG_DAT_DAO_DAP" localSheetId="3">#REF!</definedName>
    <definedName name="KHOI_LUONG_DAT_DAO_DAP">#REF!</definedName>
    <definedName name="KINH_PHI_DEN_BU" localSheetId="0">#REF!</definedName>
    <definedName name="KINH_PHI_DEN_BU" localSheetId="3">#REF!</definedName>
    <definedName name="KINH_PHI_DEN_BU">#REF!</definedName>
    <definedName name="KINH_PHI_DZ0.4KV" localSheetId="0">#REF!</definedName>
    <definedName name="KINH_PHI_DZ0.4KV" localSheetId="3">#REF!</definedName>
    <definedName name="KINH_PHI_DZ0.4KV">#REF!</definedName>
    <definedName name="KINH_PHI_KHAO_SAT__LAP_BCNCKT__TKKTTC" localSheetId="0">#REF!</definedName>
    <definedName name="KINH_PHI_KHAO_SAT__LAP_BCNCKT__TKKTTC" localSheetId="3">#REF!</definedName>
    <definedName name="KINH_PHI_KHAO_SAT__LAP_BCNCKT__TKKTTC">#REF!</definedName>
    <definedName name="KINH_PHI_KHO_BAI" localSheetId="0">#REF!</definedName>
    <definedName name="KINH_PHI_KHO_BAI" localSheetId="3">#REF!</definedName>
    <definedName name="KINH_PHI_KHO_BAI">#REF!</definedName>
    <definedName name="KINH_PHI_TBA" localSheetId="0">#REF!</definedName>
    <definedName name="KINH_PHI_TBA" localSheetId="3">#REF!</definedName>
    <definedName name="KINH_PHI_TBA">#REF!</definedName>
    <definedName name="kl_ME" localSheetId="0">#REF!</definedName>
    <definedName name="kl_ME" localSheetId="3">#REF!</definedName>
    <definedName name="kl_ME">#REF!</definedName>
    <definedName name="KLTHDN" localSheetId="0">#REF!</definedName>
    <definedName name="KLTHDN" localSheetId="3">#REF!</definedName>
    <definedName name="KLTHDN">#REF!</definedName>
    <definedName name="KLVANKHUON" localSheetId="0">#REF!</definedName>
    <definedName name="KLVANKHUON" localSheetId="3">#REF!</definedName>
    <definedName name="KLVANKHUON">#REF!</definedName>
    <definedName name="kp1ph" localSheetId="0">#REF!</definedName>
    <definedName name="kp1ph" localSheetId="3">#REF!</definedName>
    <definedName name="kp1ph">#REF!</definedName>
    <definedName name="KSTK" localSheetId="0">#REF!</definedName>
    <definedName name="KSTK" localSheetId="3">#REF!</definedName>
    <definedName name="KSTK">#REF!</definedName>
    <definedName name="l" localSheetId="0">#REF!</definedName>
    <definedName name="l" localSheetId="3">#REF!</definedName>
    <definedName name="l">#REF!</definedName>
    <definedName name="L_mong" localSheetId="0">#REF!</definedName>
    <definedName name="L_mong" localSheetId="3">#REF!</definedName>
    <definedName name="L_mong">#REF!</definedName>
    <definedName name="L63x6">5800</definedName>
    <definedName name="lan" localSheetId="0">#REF!</definedName>
    <definedName name="lan" localSheetId="3">#REF!</definedName>
    <definedName name="lan">#REF!</definedName>
    <definedName name="lanhto" localSheetId="0">#REF!</definedName>
    <definedName name="lanhto" localSheetId="3">#REF!</definedName>
    <definedName name="lanhto">#REF!</definedName>
    <definedName name="LAP_DAT_TBA" localSheetId="0">#REF!</definedName>
    <definedName name="LAP_DAT_TBA" localSheetId="3">#REF!</definedName>
    <definedName name="LAP_DAT_TBA">#REF!</definedName>
    <definedName name="LBS_22">107800000</definedName>
    <definedName name="LIET_KE_VI_TRI_DZ0.4KV" localSheetId="0">#REF!</definedName>
    <definedName name="LIET_KE_VI_TRI_DZ0.4KV" localSheetId="3">#REF!</definedName>
    <definedName name="LIET_KE_VI_TRI_DZ0.4KV">#REF!</definedName>
    <definedName name="LIET_KE_VI_TRI_DZ22KV" localSheetId="0">#REF!</definedName>
    <definedName name="LIET_KE_VI_TRI_DZ22KV" localSheetId="3">#REF!</definedName>
    <definedName name="LIET_KE_VI_TRI_DZ22KV">#REF!</definedName>
    <definedName name="LK_hathe" localSheetId="0">#REF!</definedName>
    <definedName name="LK_hathe" localSheetId="3">#REF!</definedName>
    <definedName name="LK_hathe">#REF!</definedName>
    <definedName name="Lmk" localSheetId="0">#REF!</definedName>
    <definedName name="Lmk" localSheetId="3">#REF!</definedName>
    <definedName name="Lmk">#REF!</definedName>
    <definedName name="lntt" localSheetId="0">#REF!</definedName>
    <definedName name="lntt" localSheetId="3">#REF!</definedName>
    <definedName name="lntt">#REF!</definedName>
    <definedName name="Loai_TD" localSheetId="0">#REF!</definedName>
    <definedName name="Loai_TD" localSheetId="3">#REF!</definedName>
    <definedName name="Loai_TD">#REF!</definedName>
    <definedName name="M0.4" localSheetId="0">#REF!</definedName>
    <definedName name="M0.4" localSheetId="3">#REF!</definedName>
    <definedName name="M0.4">#REF!</definedName>
    <definedName name="M12aavl" localSheetId="0">#REF!</definedName>
    <definedName name="M12aavl" localSheetId="3">#REF!</definedName>
    <definedName name="M12aavl">#REF!</definedName>
    <definedName name="M12ba3p" localSheetId="0">#REF!</definedName>
    <definedName name="M12ba3p" localSheetId="3">#REF!</definedName>
    <definedName name="M12ba3p">#REF!</definedName>
    <definedName name="M12bb1p" localSheetId="0">#REF!</definedName>
    <definedName name="M12bb1p" localSheetId="3">#REF!</definedName>
    <definedName name="M12bb1p">#REF!</definedName>
    <definedName name="M14bb1p" localSheetId="0">#REF!</definedName>
    <definedName name="M14bb1p" localSheetId="3">#REF!</definedName>
    <definedName name="M14bb1p">#REF!</definedName>
    <definedName name="M8a" localSheetId="0">#REF!</definedName>
    <definedName name="M8a" localSheetId="3">#REF!</definedName>
    <definedName name="M8a">#REF!</definedName>
    <definedName name="M8aa" localSheetId="0">#REF!</definedName>
    <definedName name="M8aa" localSheetId="3">#REF!</definedName>
    <definedName name="M8aa">#REF!</definedName>
    <definedName name="m8aanc" localSheetId="0">#REF!</definedName>
    <definedName name="m8aanc" localSheetId="3">#REF!</definedName>
    <definedName name="m8aanc">#REF!</definedName>
    <definedName name="m8aavl" localSheetId="0">#REF!</definedName>
    <definedName name="m8aavl" localSheetId="3">#REF!</definedName>
    <definedName name="m8aavl">#REF!</definedName>
    <definedName name="Ma3pnc" localSheetId="0">#REF!</definedName>
    <definedName name="Ma3pnc" localSheetId="3">#REF!</definedName>
    <definedName name="Ma3pnc">#REF!</definedName>
    <definedName name="Ma3pvl" localSheetId="0">#REF!</definedName>
    <definedName name="Ma3pvl" localSheetId="3">#REF!</definedName>
    <definedName name="Ma3pvl">#REF!</definedName>
    <definedName name="Maa3pnc" localSheetId="0">#REF!</definedName>
    <definedName name="Maa3pnc" localSheetId="3">#REF!</definedName>
    <definedName name="Maa3pnc">#REF!</definedName>
    <definedName name="Maa3pvl" localSheetId="0">#REF!</definedName>
    <definedName name="Maa3pvl" localSheetId="3">#REF!</definedName>
    <definedName name="Maa3pvl">#REF!</definedName>
    <definedName name="MAJ_CON_EQP" localSheetId="0">#REF!</definedName>
    <definedName name="MAJ_CON_EQP" localSheetId="3">#REF!</definedName>
    <definedName name="MAJ_CON_EQP">#REF!</definedName>
    <definedName name="MAVANKHUON" localSheetId="0">#REF!</definedName>
    <definedName name="MAVANKHUON" localSheetId="3">#REF!</definedName>
    <definedName name="MAVANKHUON">#REF!</definedName>
    <definedName name="MAVLTHDN" localSheetId="0">#REF!</definedName>
    <definedName name="MAVLTHDN" localSheetId="3">#REF!</definedName>
    <definedName name="MAVLTHDN">#REF!</definedName>
    <definedName name="Mba1p" localSheetId="0">#REF!</definedName>
    <definedName name="Mba1p" localSheetId="3">#REF!</definedName>
    <definedName name="Mba1p">#REF!</definedName>
    <definedName name="Mba3p" localSheetId="0">#REF!</definedName>
    <definedName name="Mba3p" localSheetId="3">#REF!</definedName>
    <definedName name="Mba3p">#REF!</definedName>
    <definedName name="Mbb3p" localSheetId="0">#REF!</definedName>
    <definedName name="Mbb3p" localSheetId="3">#REF!</definedName>
    <definedName name="Mbb3p">#REF!</definedName>
    <definedName name="mc" localSheetId="0">#REF!</definedName>
    <definedName name="mc" localSheetId="3">#REF!</definedName>
    <definedName name="mc">#REF!</definedName>
    <definedName name="MG_A" localSheetId="0">#REF!</definedName>
    <definedName name="MG_A" localSheetId="3">#REF!</definedName>
    <definedName name="MG_A">#REF!</definedName>
    <definedName name="MN" localSheetId="0">#REF!</definedName>
    <definedName name="MN" localSheetId="3">#REF!</definedName>
    <definedName name="MN">#REF!</definedName>
    <definedName name="mongbang" localSheetId="0">#REF!</definedName>
    <definedName name="mongbang" localSheetId="3">#REF!</definedName>
    <definedName name="mongbang">#REF!</definedName>
    <definedName name="mongdon" localSheetId="0">#REF!</definedName>
    <definedName name="mongdon" localSheetId="3">#REF!</definedName>
    <definedName name="mongdon">#REF!</definedName>
    <definedName name="Moùng" localSheetId="0">#REF!</definedName>
    <definedName name="Moùng" localSheetId="3">#REF!</definedName>
    <definedName name="Moùng">#REF!</definedName>
    <definedName name="MSCT" localSheetId="0">#REF!</definedName>
    <definedName name="MSCT" localSheetId="3">#REF!</definedName>
    <definedName name="MSCT">#REF!</definedName>
    <definedName name="mtcdg" localSheetId="0">#REF!</definedName>
    <definedName name="mtcdg" localSheetId="3">#REF!</definedName>
    <definedName name="mtcdg">#REF!</definedName>
    <definedName name="MTMAC12" localSheetId="0">#REF!</definedName>
    <definedName name="MTMAC12" localSheetId="3">#REF!</definedName>
    <definedName name="MTMAC12">#REF!</definedName>
    <definedName name="mtram" localSheetId="0">#REF!</definedName>
    <definedName name="mtram" localSheetId="3">#REF!</definedName>
    <definedName name="mtram">#REF!</definedName>
    <definedName name="myle" localSheetId="0">#REF!</definedName>
    <definedName name="myle" localSheetId="3">#REF!</definedName>
    <definedName name="myle">#REF!</definedName>
    <definedName name="n" localSheetId="0">#REF!</definedName>
    <definedName name="n" localSheetId="3">#REF!</definedName>
    <definedName name="n">#REF!</definedName>
    <definedName name="n1pig" localSheetId="0">#REF!</definedName>
    <definedName name="n1pig" localSheetId="3">#REF!</definedName>
    <definedName name="n1pig">#REF!</definedName>
    <definedName name="N1pIGnc" localSheetId="0">#REF!</definedName>
    <definedName name="N1pIGnc" localSheetId="3">#REF!</definedName>
    <definedName name="N1pIGnc">#REF!</definedName>
    <definedName name="N1pIGvc" localSheetId="0">#REF!</definedName>
    <definedName name="N1pIGvc" localSheetId="3">#REF!</definedName>
    <definedName name="N1pIGvc">#REF!</definedName>
    <definedName name="N1pIGvl" localSheetId="0">#REF!</definedName>
    <definedName name="N1pIGvl" localSheetId="3">#REF!</definedName>
    <definedName name="N1pIGvl">#REF!</definedName>
    <definedName name="n1pind" localSheetId="0">#REF!</definedName>
    <definedName name="n1pind" localSheetId="3">#REF!</definedName>
    <definedName name="n1pind">#REF!</definedName>
    <definedName name="N1pINDnc" localSheetId="0">#REF!</definedName>
    <definedName name="N1pINDnc" localSheetId="3">#REF!</definedName>
    <definedName name="N1pINDnc">#REF!</definedName>
    <definedName name="N1pINDvc" localSheetId="0">#REF!</definedName>
    <definedName name="N1pINDvc" localSheetId="3">#REF!</definedName>
    <definedName name="N1pINDvc">#REF!</definedName>
    <definedName name="N1pINDvl" localSheetId="0">#REF!</definedName>
    <definedName name="N1pINDvl" localSheetId="3">#REF!</definedName>
    <definedName name="N1pINDvl">#REF!</definedName>
    <definedName name="n1ping" localSheetId="0">#REF!</definedName>
    <definedName name="n1ping" localSheetId="3">#REF!</definedName>
    <definedName name="n1ping">#REF!</definedName>
    <definedName name="N1pINGvc" localSheetId="0">#REF!</definedName>
    <definedName name="N1pINGvc" localSheetId="3">#REF!</definedName>
    <definedName name="N1pINGvc">#REF!</definedName>
    <definedName name="n1pint" localSheetId="0">#REF!</definedName>
    <definedName name="n1pint" localSheetId="3">#REF!</definedName>
    <definedName name="n1pint">#REF!</definedName>
    <definedName name="nc" localSheetId="0">#REF!</definedName>
    <definedName name="nc" localSheetId="3">#REF!</definedName>
    <definedName name="nc">#REF!</definedName>
    <definedName name="nc_btm10" localSheetId="0">#REF!</definedName>
    <definedName name="nc_btm10" localSheetId="3">#REF!</definedName>
    <definedName name="nc_btm10">#REF!</definedName>
    <definedName name="nc_btm100" localSheetId="0">#REF!</definedName>
    <definedName name="nc_btm100" localSheetId="3">#REF!</definedName>
    <definedName name="nc_btm100">#REF!</definedName>
    <definedName name="nc3p" localSheetId="0">#REF!</definedName>
    <definedName name="nc3p" localSheetId="3">#REF!</definedName>
    <definedName name="nc3p">#REF!</definedName>
    <definedName name="NCBD100" localSheetId="0">#REF!</definedName>
    <definedName name="NCBD100" localSheetId="3">#REF!</definedName>
    <definedName name="NCBD100">#REF!</definedName>
    <definedName name="NCBD200" localSheetId="0">#REF!</definedName>
    <definedName name="NCBD200" localSheetId="3">#REF!</definedName>
    <definedName name="NCBD200">#REF!</definedName>
    <definedName name="NCBD250" localSheetId="0">#REF!</definedName>
    <definedName name="NCBD250" localSheetId="3">#REF!</definedName>
    <definedName name="NCBD250">#REF!</definedName>
    <definedName name="NCCT3p" localSheetId="0">#REF!</definedName>
    <definedName name="NCCT3p" localSheetId="3">#REF!</definedName>
    <definedName name="NCCT3p">#REF!</definedName>
    <definedName name="ncdg" localSheetId="0">#REF!</definedName>
    <definedName name="ncdg" localSheetId="3">#REF!</definedName>
    <definedName name="ncdg">#REF!</definedName>
    <definedName name="NCKT" localSheetId="0">#REF!</definedName>
    <definedName name="NCKT" localSheetId="3">#REF!</definedName>
    <definedName name="NCKT">#REF!</definedName>
    <definedName name="nctram" localSheetId="0">#REF!</definedName>
    <definedName name="nctram" localSheetId="3">#REF!</definedName>
    <definedName name="nctram">#REF!</definedName>
    <definedName name="NCVC100" localSheetId="0">#REF!</definedName>
    <definedName name="NCVC100" localSheetId="3">#REF!</definedName>
    <definedName name="NCVC100">#REF!</definedName>
    <definedName name="NCVC200" localSheetId="0">#REF!</definedName>
    <definedName name="NCVC200" localSheetId="3">#REF!</definedName>
    <definedName name="NCVC200">#REF!</definedName>
    <definedName name="NCVC250" localSheetId="0">#REF!</definedName>
    <definedName name="NCVC250" localSheetId="3">#REF!</definedName>
    <definedName name="NCVC250">#REF!</definedName>
    <definedName name="NCVC3P" localSheetId="0">#REF!</definedName>
    <definedName name="NCVC3P" localSheetId="3">#REF!</definedName>
    <definedName name="NCVC3P">#REF!</definedName>
    <definedName name="NET" localSheetId="0">#REF!</definedName>
    <definedName name="NET" localSheetId="3">#REF!</definedName>
    <definedName name="NET">#REF!</definedName>
    <definedName name="NET_1" localSheetId="0">#REF!</definedName>
    <definedName name="NET_1" localSheetId="3">#REF!</definedName>
    <definedName name="NET_1">#REF!</definedName>
    <definedName name="NET_ANA" localSheetId="0">#REF!</definedName>
    <definedName name="NET_ANA" localSheetId="3">#REF!</definedName>
    <definedName name="NET_ANA">#REF!</definedName>
    <definedName name="NET_ANA_1" localSheetId="0">#REF!</definedName>
    <definedName name="NET_ANA_1" localSheetId="3">#REF!</definedName>
    <definedName name="NET_ANA_1">#REF!</definedName>
    <definedName name="NET_ANA_2" localSheetId="0">#REF!</definedName>
    <definedName name="NET_ANA_2" localSheetId="3">#REF!</definedName>
    <definedName name="NET_ANA_2">#REF!</definedName>
    <definedName name="NH" localSheetId="0">#REF!</definedName>
    <definedName name="NH" localSheetId="3">#REF!</definedName>
    <definedName name="NH">#REF!</definedName>
    <definedName name="nhn" localSheetId="0">#REF!</definedName>
    <definedName name="nhn" localSheetId="3">#REF!</definedName>
    <definedName name="nhn">#REF!</definedName>
    <definedName name="NHot" localSheetId="0">#REF!</definedName>
    <definedName name="NHot" localSheetId="3">#REF!</definedName>
    <definedName name="NHot">#REF!</definedName>
    <definedName name="nhu" localSheetId="0">#REF!</definedName>
    <definedName name="nhu" localSheetId="3">#REF!</definedName>
    <definedName name="nhu">#REF!</definedName>
    <definedName name="nhua" localSheetId="0">#REF!</definedName>
    <definedName name="nhua" localSheetId="3">#REF!</definedName>
    <definedName name="nhua">#REF!</definedName>
    <definedName name="nhuad" localSheetId="0">#REF!</definedName>
    <definedName name="nhuad" localSheetId="3">#REF!</definedName>
    <definedName name="nhuad">#REF!</definedName>
    <definedName name="nig" localSheetId="0">#REF!</definedName>
    <definedName name="nig" localSheetId="3">#REF!</definedName>
    <definedName name="nig">#REF!</definedName>
    <definedName name="nig1p" localSheetId="0">#REF!</definedName>
    <definedName name="nig1p" localSheetId="3">#REF!</definedName>
    <definedName name="nig1p">#REF!</definedName>
    <definedName name="nig3p" localSheetId="0">#REF!</definedName>
    <definedName name="nig3p" localSheetId="3">#REF!</definedName>
    <definedName name="nig3p">#REF!</definedName>
    <definedName name="NIGnc" localSheetId="0">#REF!</definedName>
    <definedName name="NIGnc" localSheetId="3">#REF!</definedName>
    <definedName name="NIGnc">#REF!</definedName>
    <definedName name="nignc1p" localSheetId="0">#REF!</definedName>
    <definedName name="nignc1p" localSheetId="3">#REF!</definedName>
    <definedName name="nignc1p">#REF!</definedName>
    <definedName name="NIGvc" localSheetId="0">#REF!</definedName>
    <definedName name="NIGvc" localSheetId="3">#REF!</definedName>
    <definedName name="NIGvc">#REF!</definedName>
    <definedName name="NIGvl" localSheetId="0">#REF!</definedName>
    <definedName name="NIGvl" localSheetId="3">#REF!</definedName>
    <definedName name="NIGvl">#REF!</definedName>
    <definedName name="nigvl1p" localSheetId="0">#REF!</definedName>
    <definedName name="nigvl1p" localSheetId="3">#REF!</definedName>
    <definedName name="nigvl1p">#REF!</definedName>
    <definedName name="nin" localSheetId="0">#REF!</definedName>
    <definedName name="nin" localSheetId="3">#REF!</definedName>
    <definedName name="nin">#REF!</definedName>
    <definedName name="nin1903p" localSheetId="0">#REF!</definedName>
    <definedName name="nin1903p" localSheetId="3">#REF!</definedName>
    <definedName name="nin1903p">#REF!</definedName>
    <definedName name="nin3p" localSheetId="0">#REF!</definedName>
    <definedName name="nin3p" localSheetId="3">#REF!</definedName>
    <definedName name="nin3p">#REF!</definedName>
    <definedName name="nind" localSheetId="0">#REF!</definedName>
    <definedName name="nind" localSheetId="3">#REF!</definedName>
    <definedName name="nind">#REF!</definedName>
    <definedName name="nind1p" localSheetId="0">#REF!</definedName>
    <definedName name="nind1p" localSheetId="3">#REF!</definedName>
    <definedName name="nind1p">#REF!</definedName>
    <definedName name="nind3p" localSheetId="0">#REF!</definedName>
    <definedName name="nind3p" localSheetId="3">#REF!</definedName>
    <definedName name="nind3p">#REF!</definedName>
    <definedName name="NINDnc" localSheetId="0">#REF!</definedName>
    <definedName name="NINDnc" localSheetId="3">#REF!</definedName>
    <definedName name="NINDnc">#REF!</definedName>
    <definedName name="nindnc1p" localSheetId="0">#REF!</definedName>
    <definedName name="nindnc1p" localSheetId="3">#REF!</definedName>
    <definedName name="nindnc1p">#REF!</definedName>
    <definedName name="NINDvc" localSheetId="0">#REF!</definedName>
    <definedName name="NINDvc" localSheetId="3">#REF!</definedName>
    <definedName name="NINDvc">#REF!</definedName>
    <definedName name="NINDvl" localSheetId="0">#REF!</definedName>
    <definedName name="NINDvl" localSheetId="3">#REF!</definedName>
    <definedName name="NINDvl">#REF!</definedName>
    <definedName name="nindvl1p" localSheetId="0">#REF!</definedName>
    <definedName name="nindvl1p" localSheetId="3">#REF!</definedName>
    <definedName name="nindvl1p">#REF!</definedName>
    <definedName name="ning1p" localSheetId="0">#REF!</definedName>
    <definedName name="ning1p" localSheetId="3">#REF!</definedName>
    <definedName name="ning1p">#REF!</definedName>
    <definedName name="ningnc1p" localSheetId="0">#REF!</definedName>
    <definedName name="ningnc1p" localSheetId="3">#REF!</definedName>
    <definedName name="ningnc1p">#REF!</definedName>
    <definedName name="ningvl1p" localSheetId="0">#REF!</definedName>
    <definedName name="ningvl1p" localSheetId="3">#REF!</definedName>
    <definedName name="ningvl1p">#REF!</definedName>
    <definedName name="NINnc" localSheetId="0">#REF!</definedName>
    <definedName name="NINnc" localSheetId="3">#REF!</definedName>
    <definedName name="NINnc">#REF!</definedName>
    <definedName name="nint1p" localSheetId="0">#REF!</definedName>
    <definedName name="nint1p" localSheetId="3">#REF!</definedName>
    <definedName name="nint1p">#REF!</definedName>
    <definedName name="nintnc1p" localSheetId="0">#REF!</definedName>
    <definedName name="nintnc1p" localSheetId="3">#REF!</definedName>
    <definedName name="nintnc1p">#REF!</definedName>
    <definedName name="nintvl1p" localSheetId="0">#REF!</definedName>
    <definedName name="nintvl1p" localSheetId="3">#REF!</definedName>
    <definedName name="nintvl1p">#REF!</definedName>
    <definedName name="NINvc" localSheetId="0">#REF!</definedName>
    <definedName name="NINvc" localSheetId="3">#REF!</definedName>
    <definedName name="NINvc">#REF!</definedName>
    <definedName name="NINvl" localSheetId="0">#REF!</definedName>
    <definedName name="NINvl" localSheetId="3">#REF!</definedName>
    <definedName name="NINvl">#REF!</definedName>
    <definedName name="nl" localSheetId="0">#REF!</definedName>
    <definedName name="nl" localSheetId="3">#REF!</definedName>
    <definedName name="nl">#REF!</definedName>
    <definedName name="nl1p" localSheetId="0">#REF!</definedName>
    <definedName name="nl1p" localSheetId="3">#REF!</definedName>
    <definedName name="nl1p">#REF!</definedName>
    <definedName name="nl3p" localSheetId="0">#REF!</definedName>
    <definedName name="nl3p" localSheetId="3">#REF!</definedName>
    <definedName name="nl3p">#REF!</definedName>
    <definedName name="nlht" localSheetId="0">#REF!</definedName>
    <definedName name="nlht" localSheetId="3">#REF!</definedName>
    <definedName name="nlht">#REF!</definedName>
    <definedName name="NLTK1p" localSheetId="0">#REF!</definedName>
    <definedName name="NLTK1p" localSheetId="3">#REF!</definedName>
    <definedName name="NLTK1p">#REF!</definedName>
    <definedName name="nn" localSheetId="0">#REF!</definedName>
    <definedName name="nn" localSheetId="3">#REF!</definedName>
    <definedName name="nn">#REF!</definedName>
    <definedName name="nn1p" localSheetId="0">#REF!</definedName>
    <definedName name="nn1p" localSheetId="3">#REF!</definedName>
    <definedName name="nn1p">#REF!</definedName>
    <definedName name="nn3p" localSheetId="0">#REF!</definedName>
    <definedName name="nn3p" localSheetId="3">#REF!</definedName>
    <definedName name="nn3p">#REF!</definedName>
    <definedName name="No" localSheetId="0">#REF!</definedName>
    <definedName name="No" localSheetId="3">#REF!</definedName>
    <definedName name="No">#REF!</definedName>
    <definedName name="nx" localSheetId="0">#REF!</definedName>
    <definedName name="nx" localSheetId="3">#REF!</definedName>
    <definedName name="nx">#REF!</definedName>
    <definedName name="ophom" localSheetId="0">#REF!</definedName>
    <definedName name="ophom" localSheetId="3">#REF!</definedName>
    <definedName name="ophom">#REF!</definedName>
    <definedName name="osc" localSheetId="0">#REF!</definedName>
    <definedName name="osc" localSheetId="3">#REF!</definedName>
    <definedName name="osc">#REF!</definedName>
    <definedName name="PA" localSheetId="0">#REF!</definedName>
    <definedName name="PA" localSheetId="3">#REF!</definedName>
    <definedName name="PA">#REF!</definedName>
    <definedName name="panen" localSheetId="0">#REF!</definedName>
    <definedName name="panen" localSheetId="3">#REF!</definedName>
    <definedName name="panen">#REF!</definedName>
    <definedName name="PHAN_DIEN_DZ0.4KV" localSheetId="0">#REF!</definedName>
    <definedName name="PHAN_DIEN_DZ0.4KV" localSheetId="3">#REF!</definedName>
    <definedName name="PHAN_DIEN_DZ0.4KV">#REF!</definedName>
    <definedName name="PHAN_DIEN_TBA" localSheetId="0">#REF!</definedName>
    <definedName name="PHAN_DIEN_TBA" localSheetId="3">#REF!</definedName>
    <definedName name="PHAN_DIEN_TBA">#REF!</definedName>
    <definedName name="PHAN_MUA_SAM_DZ0.4KV" localSheetId="0">#REF!</definedName>
    <definedName name="PHAN_MUA_SAM_DZ0.4KV" localSheetId="3">#REF!</definedName>
    <definedName name="PHAN_MUA_SAM_DZ0.4KV">#REF!</definedName>
    <definedName name="phu_luc_vua" localSheetId="0">#REF!</definedName>
    <definedName name="phu_luc_vua" localSheetId="3">#REF!</definedName>
    <definedName name="phu_luc_vua">#REF!</definedName>
    <definedName name="PLKL" localSheetId="0">#REF!</definedName>
    <definedName name="PLKL" localSheetId="3">#REF!</definedName>
    <definedName name="PLKL">#REF!</definedName>
    <definedName name="PRICE" localSheetId="0">#REF!</definedName>
    <definedName name="PRICE" localSheetId="3">#REF!</definedName>
    <definedName name="PRICE">#REF!</definedName>
    <definedName name="PRICE1" localSheetId="0">#REF!</definedName>
    <definedName name="PRICE1" localSheetId="3">#REF!</definedName>
    <definedName name="PRICE1">#REF!</definedName>
    <definedName name="_xlnm.Print_Area" localSheetId="1">'PB 02 DA Thuỷ lợi'!$A$1:$AB$326</definedName>
    <definedName name="_xlnm.Print_Area" localSheetId="0">'PB 03 DA ĐTC'!$A$1:$Z$365</definedName>
    <definedName name="_xlnm.Print_Area" localSheetId="2">'PB 04 Thu tiền đất'!$A$1:$W$25</definedName>
    <definedName name="_xlnm.Print_Area" localSheetId="3">'PB 04 Thu tiền đất (2)'!$A$1:$W$25</definedName>
    <definedName name="_xlnm.Print_Titles" localSheetId="4">'Biểu 01 các chỉ tiêu'!$4:$4</definedName>
    <definedName name="_xlnm.Print_Titles" localSheetId="1">'PB 02 DA Thuỷ lợi'!$4:$4</definedName>
    <definedName name="_xlnm.Print_Titles" localSheetId="0">'PB 03 DA ĐTC'!$4:$4</definedName>
    <definedName name="_xlnm.Print_Titles" localSheetId="2">'PB 04 Thu tiền đất'!$4:$6</definedName>
    <definedName name="_xlnm.Print_Titles" localSheetId="3">'PB 04 Thu tiền đất (2)'!$4:$6</definedName>
    <definedName name="_xlnm.Print_Titles">#N/A</definedName>
    <definedName name="Print_Titles_MI" localSheetId="0">#REF!</definedName>
    <definedName name="Print_Titles_MI" localSheetId="3">#REF!</definedName>
    <definedName name="Print_Titles_MI">#REF!</definedName>
    <definedName name="PRINTA" localSheetId="0">#REF!</definedName>
    <definedName name="PRINTA" localSheetId="3">#REF!</definedName>
    <definedName name="PRINTA">#REF!</definedName>
    <definedName name="PRINTB" localSheetId="0">#REF!</definedName>
    <definedName name="PRINTB" localSheetId="3">#REF!</definedName>
    <definedName name="PRINTB">#REF!</definedName>
    <definedName name="PRINTC" localSheetId="0">#REF!</definedName>
    <definedName name="PRINTC" localSheetId="3">#REF!</definedName>
    <definedName name="PRINTC">#REF!</definedName>
    <definedName name="PROPOSAL" localSheetId="0">#REF!</definedName>
    <definedName name="PROPOSAL" localSheetId="3">#REF!</definedName>
    <definedName name="PROPOSAL">#REF!</definedName>
    <definedName name="pt" localSheetId="0">#REF!</definedName>
    <definedName name="pt" localSheetId="3">#REF!</definedName>
    <definedName name="pt">#REF!</definedName>
    <definedName name="PT_Duong" localSheetId="0">#REF!</definedName>
    <definedName name="PT_Duong" localSheetId="3">#REF!</definedName>
    <definedName name="PT_Duong">#REF!</definedName>
    <definedName name="ptdg" localSheetId="0">#REF!</definedName>
    <definedName name="ptdg" localSheetId="3">#REF!</definedName>
    <definedName name="ptdg">#REF!</definedName>
    <definedName name="PTDG_cau" localSheetId="0">#REF!</definedName>
    <definedName name="PTDG_cau" localSheetId="3">#REF!</definedName>
    <definedName name="PTDG_cau">#REF!</definedName>
    <definedName name="PTNC" localSheetId="0">#REF!</definedName>
    <definedName name="PTNC" localSheetId="3">#REF!</definedName>
    <definedName name="PTNC">#REF!</definedName>
    <definedName name="pvd" localSheetId="0">#REF!</definedName>
    <definedName name="pvd" localSheetId="3">#REF!</definedName>
    <definedName name="pvd">#REF!</definedName>
    <definedName name="qtdm" localSheetId="0">#REF!</definedName>
    <definedName name="qtdm" localSheetId="3">#REF!</definedName>
    <definedName name="qtdm">#REF!</definedName>
    <definedName name="ra11p" localSheetId="0">#REF!</definedName>
    <definedName name="ra11p" localSheetId="3">#REF!</definedName>
    <definedName name="ra11p">#REF!</definedName>
    <definedName name="ra13p" localSheetId="0">#REF!</definedName>
    <definedName name="ra13p" localSheetId="3">#REF!</definedName>
    <definedName name="ra13p">#REF!</definedName>
    <definedName name="rack1" localSheetId="0">#REF!</definedName>
    <definedName name="rack1" localSheetId="3">#REF!</definedName>
    <definedName name="rack1">#REF!</definedName>
    <definedName name="rack2" localSheetId="0">#REF!</definedName>
    <definedName name="rack2" localSheetId="3">#REF!</definedName>
    <definedName name="rack2">#REF!</definedName>
    <definedName name="rack3" localSheetId="0">#REF!</definedName>
    <definedName name="rack3" localSheetId="3">#REF!</definedName>
    <definedName name="rack3">#REF!</definedName>
    <definedName name="rack4" localSheetId="0">#REF!</definedName>
    <definedName name="rack4" localSheetId="3">#REF!</definedName>
    <definedName name="rack4">#REF!</definedName>
    <definedName name="rate">14000</definedName>
    <definedName name="_xlnm.Recorder" localSheetId="0">#REF!</definedName>
    <definedName name="_xlnm.Recorder" localSheetId="3">#REF!</definedName>
    <definedName name="_xlnm.Recorder">#REF!</definedName>
    <definedName name="RECOUT">#N/A</definedName>
    <definedName name="RFP003A" localSheetId="0">#REF!</definedName>
    <definedName name="RFP003A" localSheetId="3">#REF!</definedName>
    <definedName name="RFP003A">#REF!</definedName>
    <definedName name="RFP003B" localSheetId="0">#REF!</definedName>
    <definedName name="RFP003B" localSheetId="3">#REF!</definedName>
    <definedName name="RFP003B">#REF!</definedName>
    <definedName name="RFP003C" localSheetId="0">#REF!</definedName>
    <definedName name="RFP003C" localSheetId="3">#REF!</definedName>
    <definedName name="RFP003C">#REF!</definedName>
    <definedName name="RFP003D" localSheetId="0">#REF!</definedName>
    <definedName name="RFP003D" localSheetId="3">#REF!</definedName>
    <definedName name="RFP003D">#REF!</definedName>
    <definedName name="RFP003E" localSheetId="0">#REF!</definedName>
    <definedName name="RFP003E" localSheetId="3">#REF!</definedName>
    <definedName name="RFP003E">#REF!</definedName>
    <definedName name="RFP003F" localSheetId="0">#REF!</definedName>
    <definedName name="RFP003F" localSheetId="3">#REF!</definedName>
    <definedName name="RFP003F">#REF!</definedName>
    <definedName name="rong1" localSheetId="0">#REF!</definedName>
    <definedName name="rong1" localSheetId="3">#REF!</definedName>
    <definedName name="rong1">#REF!</definedName>
    <definedName name="rong2" localSheetId="0">#REF!</definedName>
    <definedName name="rong2" localSheetId="3">#REF!</definedName>
    <definedName name="rong2">#REF!</definedName>
    <definedName name="rong3" localSheetId="0">#REF!</definedName>
    <definedName name="rong3" localSheetId="3">#REF!</definedName>
    <definedName name="rong3">#REF!</definedName>
    <definedName name="rong4" localSheetId="0">#REF!</definedName>
    <definedName name="rong4" localSheetId="3">#REF!</definedName>
    <definedName name="rong4">#REF!</definedName>
    <definedName name="rong5" localSheetId="0">#REF!</definedName>
    <definedName name="rong5" localSheetId="3">#REF!</definedName>
    <definedName name="rong5">#REF!</definedName>
    <definedName name="rong6" localSheetId="0">#REF!</definedName>
    <definedName name="rong6" localSheetId="3">#REF!</definedName>
    <definedName name="rong6">#REF!</definedName>
    <definedName name="san" localSheetId="0">#REF!</definedName>
    <definedName name="san" localSheetId="3">#REF!</definedName>
    <definedName name="san">#REF!</definedName>
    <definedName name="sand" localSheetId="0">#REF!</definedName>
    <definedName name="sand" localSheetId="3">#REF!</definedName>
    <definedName name="sand">#REF!</definedName>
    <definedName name="SCH" localSheetId="0">#REF!</definedName>
    <definedName name="SCH" localSheetId="3">#REF!</definedName>
    <definedName name="SCH">#REF!</definedName>
    <definedName name="sd1p" localSheetId="0">#REF!</definedName>
    <definedName name="sd1p" localSheetId="3">#REF!</definedName>
    <definedName name="sd1p">#REF!</definedName>
    <definedName name="sd3p" localSheetId="0">#REF!</definedName>
    <definedName name="sd3p" localSheetId="3">#REF!</definedName>
    <definedName name="sd3p">#REF!</definedName>
    <definedName name="SDMONG" localSheetId="0">#REF!</definedName>
    <definedName name="SDMONG" localSheetId="3">#REF!</definedName>
    <definedName name="SDMONG">#REF!</definedName>
    <definedName name="sho" localSheetId="0">#REF!</definedName>
    <definedName name="sho" localSheetId="3">#REF!</definedName>
    <definedName name="sho">#REF!</definedName>
    <definedName name="sht" localSheetId="0">#REF!</definedName>
    <definedName name="sht" localSheetId="3">#REF!</definedName>
    <definedName name="sht">#REF!</definedName>
    <definedName name="sht1p" localSheetId="0">#REF!</definedName>
    <definedName name="sht1p" localSheetId="3">#REF!</definedName>
    <definedName name="sht1p">#REF!</definedName>
    <definedName name="sht3p" localSheetId="0">#REF!</definedName>
    <definedName name="sht3p" localSheetId="3">#REF!</definedName>
    <definedName name="sht3p">#REF!</definedName>
    <definedName name="SIZE" localSheetId="0">#REF!</definedName>
    <definedName name="SIZE" localSheetId="3">#REF!</definedName>
    <definedName name="SIZE">#REF!</definedName>
    <definedName name="SL_CRD" localSheetId="0">#REF!</definedName>
    <definedName name="SL_CRD" localSheetId="3">#REF!</definedName>
    <definedName name="SL_CRD">#REF!</definedName>
    <definedName name="SL_CRS" localSheetId="0">#REF!</definedName>
    <definedName name="SL_CRS" localSheetId="3">#REF!</definedName>
    <definedName name="SL_CRS">#REF!</definedName>
    <definedName name="SL_CS" localSheetId="0">#REF!</definedName>
    <definedName name="SL_CS" localSheetId="3">#REF!</definedName>
    <definedName name="SL_CS">#REF!</definedName>
    <definedName name="SL_DD" localSheetId="0">#REF!</definedName>
    <definedName name="SL_DD" localSheetId="3">#REF!</definedName>
    <definedName name="SL_DD">#REF!</definedName>
    <definedName name="slg" localSheetId="0">#REF!</definedName>
    <definedName name="slg" localSheetId="3">#REF!</definedName>
    <definedName name="slg">#REF!</definedName>
    <definedName name="soc3p" localSheetId="0">#REF!</definedName>
    <definedName name="soc3p" localSheetId="3">#REF!</definedName>
    <definedName name="soc3p">#REF!</definedName>
    <definedName name="Soi" localSheetId="0">#REF!</definedName>
    <definedName name="Soi" localSheetId="3">#REF!</definedName>
    <definedName name="Soi">#REF!</definedName>
    <definedName name="soichon12" localSheetId="0">#REF!</definedName>
    <definedName name="soichon12" localSheetId="3">#REF!</definedName>
    <definedName name="soichon12">#REF!</definedName>
    <definedName name="soichon24" localSheetId="0">#REF!</definedName>
    <definedName name="soichon24" localSheetId="3">#REF!</definedName>
    <definedName name="soichon24">#REF!</definedName>
    <definedName name="soichon46" localSheetId="0">#REF!</definedName>
    <definedName name="soichon46" localSheetId="3">#REF!</definedName>
    <definedName name="soichon46">#REF!</definedName>
    <definedName name="solieu" localSheetId="0">#REF!</definedName>
    <definedName name="solieu" localSheetId="3">#REF!</definedName>
    <definedName name="solieu">#REF!</definedName>
    <definedName name="SORT" localSheetId="0">#REF!</definedName>
    <definedName name="SORT" localSheetId="3">#REF!</definedName>
    <definedName name="SORT">#REF!</definedName>
    <definedName name="SPEC" localSheetId="0">#REF!</definedName>
    <definedName name="SPEC" localSheetId="3">#REF!</definedName>
    <definedName name="SPEC">#REF!</definedName>
    <definedName name="SPECSUMMARY" localSheetId="0">#REF!</definedName>
    <definedName name="SPECSUMMARY" localSheetId="3">#REF!</definedName>
    <definedName name="SPECSUMMARY">#REF!</definedName>
    <definedName name="ss" localSheetId="0">#REF!</definedName>
    <definedName name="ss" localSheetId="3">#REF!</definedName>
    <definedName name="ss">#REF!</definedName>
    <definedName name="sss" localSheetId="0">#REF!</definedName>
    <definedName name="sss" localSheetId="3">#REF!</definedName>
    <definedName name="sss">#REF!</definedName>
    <definedName name="st1p" localSheetId="0">#REF!</definedName>
    <definedName name="st1p" localSheetId="3">#REF!</definedName>
    <definedName name="st1p">#REF!</definedName>
    <definedName name="st3p" localSheetId="0">#REF!</definedName>
    <definedName name="st3p" localSheetId="3">#REF!</definedName>
    <definedName name="st3p">#REF!</definedName>
    <definedName name="Start_1" localSheetId="0">#REF!</definedName>
    <definedName name="Start_1" localSheetId="3">#REF!</definedName>
    <definedName name="Start_1">#REF!</definedName>
    <definedName name="Start_10" localSheetId="0">#REF!</definedName>
    <definedName name="Start_10" localSheetId="3">#REF!</definedName>
    <definedName name="Start_10">#REF!</definedName>
    <definedName name="Start_11" localSheetId="0">#REF!</definedName>
    <definedName name="Start_11" localSheetId="3">#REF!</definedName>
    <definedName name="Start_11">#REF!</definedName>
    <definedName name="Start_12" localSheetId="0">#REF!</definedName>
    <definedName name="Start_12" localSheetId="3">#REF!</definedName>
    <definedName name="Start_12">#REF!</definedName>
    <definedName name="Start_13" localSheetId="0">#REF!</definedName>
    <definedName name="Start_13" localSheetId="3">#REF!</definedName>
    <definedName name="Start_13">#REF!</definedName>
    <definedName name="Start_2" localSheetId="0">#REF!</definedName>
    <definedName name="Start_2" localSheetId="3">#REF!</definedName>
    <definedName name="Start_2">#REF!</definedName>
    <definedName name="Start_3" localSheetId="0">#REF!</definedName>
    <definedName name="Start_3" localSheetId="3">#REF!</definedName>
    <definedName name="Start_3">#REF!</definedName>
    <definedName name="Start_4" localSheetId="0">#REF!</definedName>
    <definedName name="Start_4" localSheetId="3">#REF!</definedName>
    <definedName name="Start_4">#REF!</definedName>
    <definedName name="Start_5" localSheetId="0">#REF!</definedName>
    <definedName name="Start_5" localSheetId="3">#REF!</definedName>
    <definedName name="Start_5">#REF!</definedName>
    <definedName name="Start_6" localSheetId="0">#REF!</definedName>
    <definedName name="Start_6" localSheetId="3">#REF!</definedName>
    <definedName name="Start_6">#REF!</definedName>
    <definedName name="Start_7" localSheetId="0">#REF!</definedName>
    <definedName name="Start_7" localSheetId="3">#REF!</definedName>
    <definedName name="Start_7">#REF!</definedName>
    <definedName name="Start_8" localSheetId="0">#REF!</definedName>
    <definedName name="Start_8" localSheetId="3">#REF!</definedName>
    <definedName name="Start_8">#REF!</definedName>
    <definedName name="Start_9" localSheetId="0">#REF!</definedName>
    <definedName name="Start_9" localSheetId="3">#REF!</definedName>
    <definedName name="Start_9">#REF!</definedName>
    <definedName name="SU" localSheetId="0">#REF!</definedName>
    <definedName name="SU" localSheetId="3">#REF!</definedName>
    <definedName name="SU">#REF!</definedName>
    <definedName name="sub" localSheetId="0">#REF!</definedName>
    <definedName name="sub" localSheetId="3">#REF!</definedName>
    <definedName name="sub">#REF!</definedName>
    <definedName name="SUMMARY" localSheetId="0">#REF!</definedName>
    <definedName name="SUMMARY" localSheetId="3">#REF!</definedName>
    <definedName name="SUMMARY">#REF!</definedName>
    <definedName name="sur" localSheetId="0">#REF!</definedName>
    <definedName name="sur" localSheetId="3">#REF!</definedName>
    <definedName name="sur">#REF!</definedName>
    <definedName name="T" localSheetId="0">#REF!</definedName>
    <definedName name="T" localSheetId="3">#REF!</definedName>
    <definedName name="T">#REF!</definedName>
    <definedName name="t101p" localSheetId="0">#REF!</definedName>
    <definedName name="t101p" localSheetId="3">#REF!</definedName>
    <definedName name="t101p">#REF!</definedName>
    <definedName name="t103p" localSheetId="0">#REF!</definedName>
    <definedName name="t103p" localSheetId="3">#REF!</definedName>
    <definedName name="t103p">#REF!</definedName>
    <definedName name="t10m" localSheetId="0">#REF!</definedName>
    <definedName name="t10m" localSheetId="3">#REF!</definedName>
    <definedName name="t10m">#REF!</definedName>
    <definedName name="t10nc1p" localSheetId="0">#REF!</definedName>
    <definedName name="t10nc1p" localSheetId="3">#REF!</definedName>
    <definedName name="t10nc1p">#REF!</definedName>
    <definedName name="t10vl1p" localSheetId="0">#REF!</definedName>
    <definedName name="t10vl1p" localSheetId="3">#REF!</definedName>
    <definedName name="t10vl1p">#REF!</definedName>
    <definedName name="t121p" localSheetId="0">#REF!</definedName>
    <definedName name="t121p" localSheetId="3">#REF!</definedName>
    <definedName name="t121p">#REF!</definedName>
    <definedName name="t123p" localSheetId="0">#REF!</definedName>
    <definedName name="t123p" localSheetId="3">#REF!</definedName>
    <definedName name="t123p">#REF!</definedName>
    <definedName name="T12nc" localSheetId="0">#REF!</definedName>
    <definedName name="T12nc" localSheetId="3">#REF!</definedName>
    <definedName name="T12nc">#REF!</definedName>
    <definedName name="t12nc3p" localSheetId="0">#REF!</definedName>
    <definedName name="t12nc3p" localSheetId="3">#REF!</definedName>
    <definedName name="t12nc3p">#REF!</definedName>
    <definedName name="T12vc" localSheetId="0">#REF!</definedName>
    <definedName name="T12vc" localSheetId="3">#REF!</definedName>
    <definedName name="T12vc">#REF!</definedName>
    <definedName name="T12vl" localSheetId="0">#REF!</definedName>
    <definedName name="T12vl" localSheetId="3">#REF!</definedName>
    <definedName name="T12vl">#REF!</definedName>
    <definedName name="t141p" localSheetId="0">#REF!</definedName>
    <definedName name="t141p" localSheetId="3">#REF!</definedName>
    <definedName name="t141p">#REF!</definedName>
    <definedName name="t143p" localSheetId="0">#REF!</definedName>
    <definedName name="t143p" localSheetId="3">#REF!</definedName>
    <definedName name="t143p">#REF!</definedName>
    <definedName name="t7m" localSheetId="0">#REF!</definedName>
    <definedName name="t7m" localSheetId="3">#REF!</definedName>
    <definedName name="t7m">#REF!</definedName>
    <definedName name="t8m" localSheetId="0">#REF!</definedName>
    <definedName name="t8m" localSheetId="3">#REF!</definedName>
    <definedName name="t8m">#REF!</definedName>
    <definedName name="Tæng_c_ng_suÊt_hiÖn_t_i">"THOP"</definedName>
    <definedName name="TAMTINH" localSheetId="0">#REF!</definedName>
    <definedName name="TAMTINH" localSheetId="3">#REF!</definedName>
    <definedName name="TAMTINH">#REF!</definedName>
    <definedName name="TaxTV">10%</definedName>
    <definedName name="TaxXL">5%</definedName>
    <definedName name="TBA" localSheetId="0">#REF!</definedName>
    <definedName name="TBA" localSheetId="3">#REF!</definedName>
    <definedName name="TBA">#REF!</definedName>
    <definedName name="tbtram" localSheetId="0">#REF!</definedName>
    <definedName name="tbtram" localSheetId="3">#REF!</definedName>
    <definedName name="tbtram">#REF!</definedName>
    <definedName name="TBXD" localSheetId="0">#REF!</definedName>
    <definedName name="TBXD" localSheetId="3">#REF!</definedName>
    <definedName name="TBXD">#REF!</definedName>
    <definedName name="TC" localSheetId="0">#REF!</definedName>
    <definedName name="TC" localSheetId="3">#REF!</definedName>
    <definedName name="TC">#REF!</definedName>
    <definedName name="TC_NHANH1" localSheetId="0">#REF!</definedName>
    <definedName name="TC_NHANH1" localSheetId="3">#REF!</definedName>
    <definedName name="TC_NHANH1">#REF!</definedName>
    <definedName name="TD" localSheetId="0">#REF!</definedName>
    <definedName name="TD" localSheetId="3">#REF!</definedName>
    <definedName name="TD">#REF!</definedName>
    <definedName name="TD12vl" localSheetId="0">#REF!</definedName>
    <definedName name="TD12vl" localSheetId="3">#REF!</definedName>
    <definedName name="TD12vl">#REF!</definedName>
    <definedName name="TD1p1nc" localSheetId="0">#REF!</definedName>
    <definedName name="TD1p1nc" localSheetId="3">#REF!</definedName>
    <definedName name="TD1p1nc">#REF!</definedName>
    <definedName name="td1p1vc" localSheetId="0">#REF!</definedName>
    <definedName name="td1p1vc" localSheetId="3">#REF!</definedName>
    <definedName name="td1p1vc">#REF!</definedName>
    <definedName name="TD1p1vl" localSheetId="0">#REF!</definedName>
    <definedName name="TD1p1vl" localSheetId="3">#REF!</definedName>
    <definedName name="TD1p1vl">#REF!</definedName>
    <definedName name="td3p" localSheetId="0">#REF!</definedName>
    <definedName name="td3p" localSheetId="3">#REF!</definedName>
    <definedName name="td3p">#REF!</definedName>
    <definedName name="TDctnc" localSheetId="0">#REF!</definedName>
    <definedName name="TDctnc" localSheetId="3">#REF!</definedName>
    <definedName name="TDctnc">#REF!</definedName>
    <definedName name="TDctvc" localSheetId="0">#REF!</definedName>
    <definedName name="TDctvc" localSheetId="3">#REF!</definedName>
    <definedName name="TDctvc">#REF!</definedName>
    <definedName name="TDctvl" localSheetId="0">#REF!</definedName>
    <definedName name="TDctvl" localSheetId="3">#REF!</definedName>
    <definedName name="TDctvl">#REF!</definedName>
    <definedName name="tdia" localSheetId="0">#REF!</definedName>
    <definedName name="tdia" localSheetId="3">#REF!</definedName>
    <definedName name="tdia">#REF!</definedName>
    <definedName name="tdnc1p" localSheetId="0">#REF!</definedName>
    <definedName name="tdnc1p" localSheetId="3">#REF!</definedName>
    <definedName name="tdnc1p">#REF!</definedName>
    <definedName name="tdt" localSheetId="0">#REF!</definedName>
    <definedName name="tdt" localSheetId="3">#REF!</definedName>
    <definedName name="tdt">#REF!</definedName>
    <definedName name="tdtr2cnc" localSheetId="0">#REF!</definedName>
    <definedName name="tdtr2cnc" localSheetId="3">#REF!</definedName>
    <definedName name="tdtr2cnc">#REF!</definedName>
    <definedName name="tdtr2cvl" localSheetId="0">#REF!</definedName>
    <definedName name="tdtr2cvl" localSheetId="3">#REF!</definedName>
    <definedName name="tdtr2cvl">#REF!</definedName>
    <definedName name="tdvl1p" localSheetId="0">#REF!</definedName>
    <definedName name="tdvl1p" localSheetId="3">#REF!</definedName>
    <definedName name="tdvl1p">#REF!</definedName>
    <definedName name="tenck" localSheetId="0">#REF!</definedName>
    <definedName name="tenck" localSheetId="3">#REF!</definedName>
    <definedName name="tenck">#REF!</definedName>
    <definedName name="thang" localSheetId="0">#REF!</definedName>
    <definedName name="thang" localSheetId="3">#REF!</definedName>
    <definedName name="thang">#REF!</definedName>
    <definedName name="thanhtien" localSheetId="0">#REF!</definedName>
    <definedName name="thanhtien" localSheetId="3">#REF!</definedName>
    <definedName name="thanhtien">#REF!</definedName>
    <definedName name="THchon" localSheetId="0">#REF!</definedName>
    <definedName name="THchon" localSheetId="3">#REF!</definedName>
    <definedName name="THchon">#REF!</definedName>
    <definedName name="thdt" localSheetId="0">#REF!</definedName>
    <definedName name="thdt" localSheetId="3">#REF!</definedName>
    <definedName name="thdt">#REF!</definedName>
    <definedName name="THDT_HT_DAO_THUONG" localSheetId="0">#REF!</definedName>
    <definedName name="THDT_HT_DAO_THUONG" localSheetId="3">#REF!</definedName>
    <definedName name="THDT_HT_DAO_THUONG">#REF!</definedName>
    <definedName name="THDT_HT_XOM_NOI" localSheetId="0">#REF!</definedName>
    <definedName name="THDT_HT_XOM_NOI" localSheetId="3">#REF!</definedName>
    <definedName name="THDT_HT_XOM_NOI">#REF!</definedName>
    <definedName name="THDT_NPP_XOM_NOI" localSheetId="0">#REF!</definedName>
    <definedName name="THDT_NPP_XOM_NOI" localSheetId="3">#REF!</definedName>
    <definedName name="THDT_NPP_XOM_NOI">#REF!</definedName>
    <definedName name="THDT_TBA_XOM_NOI" localSheetId="0">#REF!</definedName>
    <definedName name="THDT_TBA_XOM_NOI" localSheetId="3">#REF!</definedName>
    <definedName name="THDT_TBA_XOM_NOI">#REF!</definedName>
    <definedName name="thepban" localSheetId="0">#REF!</definedName>
    <definedName name="thepban" localSheetId="3">#REF!</definedName>
    <definedName name="thepban">#REF!</definedName>
    <definedName name="thepgoc25_60" localSheetId="0">#REF!</definedName>
    <definedName name="thepgoc25_60" localSheetId="3">#REF!</definedName>
    <definedName name="thepgoc25_60">#REF!</definedName>
    <definedName name="thepgoc63_75" localSheetId="0">#REF!</definedName>
    <definedName name="thepgoc63_75" localSheetId="3">#REF!</definedName>
    <definedName name="thepgoc63_75">#REF!</definedName>
    <definedName name="thepgoc80_100" localSheetId="0">#REF!</definedName>
    <definedName name="thepgoc80_100" localSheetId="3">#REF!</definedName>
    <definedName name="thepgoc80_100">#REF!</definedName>
    <definedName name="thepma">10500</definedName>
    <definedName name="theptron12" localSheetId="0">#REF!</definedName>
    <definedName name="theptron12" localSheetId="3">#REF!</definedName>
    <definedName name="theptron12">#REF!</definedName>
    <definedName name="theptron14_22" localSheetId="0">#REF!</definedName>
    <definedName name="theptron14_22" localSheetId="3">#REF!</definedName>
    <definedName name="theptron14_22">#REF!</definedName>
    <definedName name="theptron6_8" localSheetId="0">#REF!</definedName>
    <definedName name="theptron6_8" localSheetId="3">#REF!</definedName>
    <definedName name="theptron6_8">#REF!</definedName>
    <definedName name="thetichck" localSheetId="0">#REF!</definedName>
    <definedName name="thetichck" localSheetId="3">#REF!</definedName>
    <definedName name="thetichck">#REF!</definedName>
    <definedName name="THGO1pnc" localSheetId="0">#REF!</definedName>
    <definedName name="THGO1pnc" localSheetId="3">#REF!</definedName>
    <definedName name="THGO1pnc">#REF!</definedName>
    <definedName name="thht" localSheetId="0">#REF!</definedName>
    <definedName name="thht" localSheetId="3">#REF!</definedName>
    <definedName name="thht">#REF!</definedName>
    <definedName name="THI" localSheetId="0">#REF!</definedName>
    <definedName name="THI" localSheetId="3">#REF!</definedName>
    <definedName name="THI">#REF!</definedName>
    <definedName name="thkp3" localSheetId="0">#REF!</definedName>
    <definedName name="thkp3" localSheetId="3">#REF!</definedName>
    <definedName name="thkp3">#REF!</definedName>
    <definedName name="THOP">"THOP"</definedName>
    <definedName name="THT" localSheetId="0">#REF!</definedName>
    <definedName name="THT" localSheetId="3">#REF!</definedName>
    <definedName name="THT">#REF!</definedName>
    <definedName name="thtich1" localSheetId="0">#REF!</definedName>
    <definedName name="thtich1" localSheetId="3">#REF!</definedName>
    <definedName name="thtich1">#REF!</definedName>
    <definedName name="thtich2" localSheetId="0">#REF!</definedName>
    <definedName name="thtich2" localSheetId="3">#REF!</definedName>
    <definedName name="thtich2">#REF!</definedName>
    <definedName name="thtich3" localSheetId="0">#REF!</definedName>
    <definedName name="thtich3" localSheetId="3">#REF!</definedName>
    <definedName name="thtich3">#REF!</definedName>
    <definedName name="thtich4" localSheetId="0">#REF!</definedName>
    <definedName name="thtich4" localSheetId="3">#REF!</definedName>
    <definedName name="thtich4">#REF!</definedName>
    <definedName name="thtich5" localSheetId="0">#REF!</definedName>
    <definedName name="thtich5" localSheetId="3">#REF!</definedName>
    <definedName name="thtich5">#REF!</definedName>
    <definedName name="thtich6" localSheetId="0">#REF!</definedName>
    <definedName name="thtich6" localSheetId="3">#REF!</definedName>
    <definedName name="thtich6">#REF!</definedName>
    <definedName name="thtt" localSheetId="0">#REF!</definedName>
    <definedName name="thtt" localSheetId="3">#REF!</definedName>
    <definedName name="thtt">#REF!</definedName>
    <definedName name="Tien" localSheetId="0">#REF!</definedName>
    <definedName name="Tien" localSheetId="3">#REF!</definedName>
    <definedName name="Tien">#REF!</definedName>
    <definedName name="TIENLUONG" localSheetId="0">#REF!</definedName>
    <definedName name="TIENLUONG" localSheetId="3">#REF!</definedName>
    <definedName name="TIENLUONG">#REF!</definedName>
    <definedName name="Tiepdiama">9500</definedName>
    <definedName name="TIEU_HAO_VAT_TU_DZ0.4KV" localSheetId="0">#REF!</definedName>
    <definedName name="TIEU_HAO_VAT_TU_DZ0.4KV" localSheetId="3">#REF!</definedName>
    <definedName name="TIEU_HAO_VAT_TU_DZ0.4KV">#REF!</definedName>
    <definedName name="TIEU_HAO_VAT_TU_DZ22KV" localSheetId="0">#REF!</definedName>
    <definedName name="TIEU_HAO_VAT_TU_DZ22KV" localSheetId="3">#REF!</definedName>
    <definedName name="TIEU_HAO_VAT_TU_DZ22KV">#REF!</definedName>
    <definedName name="TIEU_HAO_VAT_TU_TBA" localSheetId="0">#REF!</definedName>
    <definedName name="TIEU_HAO_VAT_TU_TBA" localSheetId="3">#REF!</definedName>
    <definedName name="TIEU_HAO_VAT_TU_TBA">#REF!</definedName>
    <definedName name="TIT" localSheetId="0">#REF!</definedName>
    <definedName name="TIT" localSheetId="3">#REF!</definedName>
    <definedName name="TIT">#REF!</definedName>
    <definedName name="TITAN" localSheetId="0">#REF!</definedName>
    <definedName name="TITAN" localSheetId="3">#REF!</definedName>
    <definedName name="TITAN">#REF!</definedName>
    <definedName name="tk" localSheetId="0">#REF!</definedName>
    <definedName name="tk" localSheetId="3">#REF!</definedName>
    <definedName name="tk">#REF!</definedName>
    <definedName name="TKP" localSheetId="0">#REF!</definedName>
    <definedName name="TKP" localSheetId="3">#REF!</definedName>
    <definedName name="TKP">#REF!</definedName>
    <definedName name="TLAC120" localSheetId="0">#REF!</definedName>
    <definedName name="TLAC120" localSheetId="3">#REF!</definedName>
    <definedName name="TLAC120">#REF!</definedName>
    <definedName name="TLAC35" localSheetId="0">#REF!</definedName>
    <definedName name="TLAC35" localSheetId="3">#REF!</definedName>
    <definedName name="TLAC35">#REF!</definedName>
    <definedName name="TLAC50" localSheetId="0">#REF!</definedName>
    <definedName name="TLAC50" localSheetId="3">#REF!</definedName>
    <definedName name="TLAC50">#REF!</definedName>
    <definedName name="TLAC70" localSheetId="0">#REF!</definedName>
    <definedName name="TLAC70" localSheetId="3">#REF!</definedName>
    <definedName name="TLAC70">#REF!</definedName>
    <definedName name="TLAC95" localSheetId="0">#REF!</definedName>
    <definedName name="TLAC95" localSheetId="3">#REF!</definedName>
    <definedName name="TLAC95">#REF!</definedName>
    <definedName name="Tle" localSheetId="0">#REF!</definedName>
    <definedName name="Tle" localSheetId="3">#REF!</definedName>
    <definedName name="Tle">#REF!</definedName>
    <definedName name="TONG_GIA_TRI_CONG_TRINH" localSheetId="0">#REF!</definedName>
    <definedName name="TONG_GIA_TRI_CONG_TRINH" localSheetId="3">#REF!</definedName>
    <definedName name="TONG_GIA_TRI_CONG_TRINH">#REF!</definedName>
    <definedName name="TONG_HOP_THI_NGHIEM_DZ0.4KV" localSheetId="0">#REF!</definedName>
    <definedName name="TONG_HOP_THI_NGHIEM_DZ0.4KV" localSheetId="3">#REF!</definedName>
    <definedName name="TONG_HOP_THI_NGHIEM_DZ0.4KV">#REF!</definedName>
    <definedName name="TONG_HOP_THI_NGHIEM_DZ22KV" localSheetId="0">#REF!</definedName>
    <definedName name="TONG_HOP_THI_NGHIEM_DZ22KV" localSheetId="3">#REF!</definedName>
    <definedName name="TONG_HOP_THI_NGHIEM_DZ22KV">#REF!</definedName>
    <definedName name="TONG_KE_TBA" localSheetId="0">#REF!</definedName>
    <definedName name="TONG_KE_TBA" localSheetId="3">#REF!</definedName>
    <definedName name="TONG_KE_TBA">#REF!</definedName>
    <definedName name="tongbt" localSheetId="0">#REF!</definedName>
    <definedName name="tongbt" localSheetId="3">#REF!</definedName>
    <definedName name="tongbt">#REF!</definedName>
    <definedName name="tongcong" localSheetId="0">#REF!</definedName>
    <definedName name="tongcong" localSheetId="3">#REF!</definedName>
    <definedName name="tongcong">#REF!</definedName>
    <definedName name="tongdientich" localSheetId="0">#REF!</definedName>
    <definedName name="tongdientich" localSheetId="3">#REF!</definedName>
    <definedName name="tongdientich">#REF!</definedName>
    <definedName name="TONGDUTOAN" localSheetId="0">#REF!</definedName>
    <definedName name="TONGDUTOAN" localSheetId="3">#REF!</definedName>
    <definedName name="TONGDUTOAN">#REF!</definedName>
    <definedName name="tongthep" localSheetId="0">#REF!</definedName>
    <definedName name="tongthep" localSheetId="3">#REF!</definedName>
    <definedName name="tongthep">#REF!</definedName>
    <definedName name="tongthetich" localSheetId="0">#REF!</definedName>
    <definedName name="tongthetich" localSheetId="3">#REF!</definedName>
    <definedName name="tongthetich">#REF!</definedName>
    <definedName name="Tonmai" localSheetId="0">#REF!</definedName>
    <definedName name="Tonmai" localSheetId="3">#REF!</definedName>
    <definedName name="Tonmai">#REF!</definedName>
    <definedName name="TPLRP" localSheetId="0">#REF!</definedName>
    <definedName name="TPLRP" localSheetId="3">#REF!</definedName>
    <definedName name="TPLRP">#REF!</definedName>
    <definedName name="Tra_DM_su_dung" localSheetId="0">#REF!</definedName>
    <definedName name="Tra_DM_su_dung" localSheetId="3">#REF!</definedName>
    <definedName name="Tra_DM_su_dung">#REF!</definedName>
    <definedName name="Tra_don_gia_KS" localSheetId="0">#REF!</definedName>
    <definedName name="Tra_don_gia_KS" localSheetId="3">#REF!</definedName>
    <definedName name="Tra_don_gia_KS">#REF!</definedName>
    <definedName name="Tra_DTCT" localSheetId="0">#REF!</definedName>
    <definedName name="Tra_DTCT" localSheetId="3">#REF!</definedName>
    <definedName name="Tra_DTCT">#REF!</definedName>
    <definedName name="Tra_tim_hang_mucPT_trung" localSheetId="0">#REF!</definedName>
    <definedName name="Tra_tim_hang_mucPT_trung" localSheetId="3">#REF!</definedName>
    <definedName name="Tra_tim_hang_mucPT_trung">#REF!</definedName>
    <definedName name="Tra_TL" localSheetId="0">#REF!</definedName>
    <definedName name="Tra_TL" localSheetId="3">#REF!</definedName>
    <definedName name="Tra_TL">#REF!</definedName>
    <definedName name="Tra_ty_le2" localSheetId="0">#REF!</definedName>
    <definedName name="Tra_ty_le2" localSheetId="3">#REF!</definedName>
    <definedName name="Tra_ty_le2">#REF!</definedName>
    <definedName name="Tra_ty_le3" localSheetId="0">#REF!</definedName>
    <definedName name="Tra_ty_le3" localSheetId="3">#REF!</definedName>
    <definedName name="Tra_ty_le3">#REF!</definedName>
    <definedName name="Tra_ty_le4" localSheetId="0">#REF!</definedName>
    <definedName name="Tra_ty_le4" localSheetId="3">#REF!</definedName>
    <definedName name="Tra_ty_le4">#REF!</definedName>
    <definedName name="Tra_ty_le5" localSheetId="0">#REF!</definedName>
    <definedName name="Tra_ty_le5" localSheetId="3">#REF!</definedName>
    <definedName name="Tra_ty_le5">#REF!</definedName>
    <definedName name="TRADE2" localSheetId="0">#REF!</definedName>
    <definedName name="TRADE2" localSheetId="3">#REF!</definedName>
    <definedName name="TRADE2">#REF!</definedName>
    <definedName name="TRAM" localSheetId="0">#REF!</definedName>
    <definedName name="TRAM" localSheetId="3">#REF!</definedName>
    <definedName name="TRAM">#REF!</definedName>
    <definedName name="trt" localSheetId="0">#REF!</definedName>
    <definedName name="trt" localSheetId="3">#REF!</definedName>
    <definedName name="trt">#REF!</definedName>
    <definedName name="TT_1P" localSheetId="0">#REF!</definedName>
    <definedName name="TT_1P" localSheetId="3">#REF!</definedName>
    <definedName name="TT_1P">#REF!</definedName>
    <definedName name="TT_3p" localSheetId="0">#REF!</definedName>
    <definedName name="TT_3p" localSheetId="3">#REF!</definedName>
    <definedName name="TT_3p">#REF!</definedName>
    <definedName name="TTDD1P" localSheetId="0">#REF!</definedName>
    <definedName name="TTDD1P" localSheetId="3">#REF!</definedName>
    <definedName name="TTDD1P">#REF!</definedName>
    <definedName name="TTDKKH" localSheetId="0">#REF!</definedName>
    <definedName name="TTDKKH" localSheetId="3">#REF!</definedName>
    <definedName name="TTDKKH">#REF!</definedName>
    <definedName name="tthi" localSheetId="0">#REF!</definedName>
    <definedName name="tthi" localSheetId="3">#REF!</definedName>
    <definedName name="tthi">#REF!</definedName>
    <definedName name="ttronmk" localSheetId="0">#REF!</definedName>
    <definedName name="ttronmk" localSheetId="3">#REF!</definedName>
    <definedName name="ttronmk">#REF!</definedName>
    <definedName name="tv75nc" localSheetId="0">#REF!</definedName>
    <definedName name="tv75nc" localSheetId="3">#REF!</definedName>
    <definedName name="tv75nc">#REF!</definedName>
    <definedName name="tv75vl" localSheetId="0">#REF!</definedName>
    <definedName name="tv75vl" localSheetId="3">#REF!</definedName>
    <definedName name="tv75vl">#REF!</definedName>
    <definedName name="ty_le" localSheetId="0">#REF!</definedName>
    <definedName name="ty_le" localSheetId="3">#REF!</definedName>
    <definedName name="ty_le">#REF!</definedName>
    <definedName name="ty_le_BTN" localSheetId="0">#REF!</definedName>
    <definedName name="ty_le_BTN" localSheetId="3">#REF!</definedName>
    <definedName name="ty_le_BTN">#REF!</definedName>
    <definedName name="Ty_le1" localSheetId="0">#REF!</definedName>
    <definedName name="Ty_le1" localSheetId="3">#REF!</definedName>
    <definedName name="Ty_le1">#REF!</definedName>
    <definedName name="upnoc" localSheetId="0">#REF!</definedName>
    <definedName name="upnoc" localSheetId="3">#REF!</definedName>
    <definedName name="upnoc">#REF!</definedName>
    <definedName name="uu" localSheetId="0">#REF!</definedName>
    <definedName name="uu" localSheetId="3">#REF!</definedName>
    <definedName name="uu">#REF!</definedName>
    <definedName name="Value0" localSheetId="0">#REF!</definedName>
    <definedName name="Value0" localSheetId="3">#REF!</definedName>
    <definedName name="Value0">#REF!</definedName>
    <definedName name="Value1" localSheetId="0">#REF!</definedName>
    <definedName name="Value1" localSheetId="3">#REF!</definedName>
    <definedName name="Value1">#REF!</definedName>
    <definedName name="Value10" localSheetId="0">#REF!</definedName>
    <definedName name="Value10" localSheetId="3">#REF!</definedName>
    <definedName name="Value10">#REF!</definedName>
    <definedName name="Value11" localSheetId="0">#REF!</definedName>
    <definedName name="Value11" localSheetId="3">#REF!</definedName>
    <definedName name="Value11">#REF!</definedName>
    <definedName name="Value12" localSheetId="0">#REF!</definedName>
    <definedName name="Value12" localSheetId="3">#REF!</definedName>
    <definedName name="Value12">#REF!</definedName>
    <definedName name="Value13" localSheetId="0">#REF!</definedName>
    <definedName name="Value13" localSheetId="3">#REF!</definedName>
    <definedName name="Value13">#REF!</definedName>
    <definedName name="Value14" localSheetId="0">#REF!</definedName>
    <definedName name="Value14" localSheetId="3">#REF!</definedName>
    <definedName name="Value14">#REF!</definedName>
    <definedName name="Value15" localSheetId="0">#REF!</definedName>
    <definedName name="Value15" localSheetId="3">#REF!</definedName>
    <definedName name="Value15">#REF!</definedName>
    <definedName name="Value16" localSheetId="0">#REF!</definedName>
    <definedName name="Value16" localSheetId="3">#REF!</definedName>
    <definedName name="Value16">#REF!</definedName>
    <definedName name="Value17" localSheetId="0">#REF!</definedName>
    <definedName name="Value17" localSheetId="3">#REF!</definedName>
    <definedName name="Value17">#REF!</definedName>
    <definedName name="Value18" localSheetId="0">#REF!</definedName>
    <definedName name="Value18" localSheetId="3">#REF!</definedName>
    <definedName name="Value18">#REF!</definedName>
    <definedName name="Value19" localSheetId="0">#REF!</definedName>
    <definedName name="Value19" localSheetId="3">#REF!</definedName>
    <definedName name="Value19">#REF!</definedName>
    <definedName name="Value2" localSheetId="0">#REF!</definedName>
    <definedName name="Value2" localSheetId="3">#REF!</definedName>
    <definedName name="Value2">#REF!</definedName>
    <definedName name="Value20" localSheetId="0">#REF!</definedName>
    <definedName name="Value20" localSheetId="3">#REF!</definedName>
    <definedName name="Value20">#REF!</definedName>
    <definedName name="Value21" localSheetId="0">#REF!</definedName>
    <definedName name="Value21" localSheetId="3">#REF!</definedName>
    <definedName name="Value21">#REF!</definedName>
    <definedName name="Value22" localSheetId="0">#REF!</definedName>
    <definedName name="Value22" localSheetId="3">#REF!</definedName>
    <definedName name="Value22">#REF!</definedName>
    <definedName name="Value23" localSheetId="0">#REF!</definedName>
    <definedName name="Value23" localSheetId="3">#REF!</definedName>
    <definedName name="Value23">#REF!</definedName>
    <definedName name="Value24" localSheetId="0">#REF!</definedName>
    <definedName name="Value24" localSheetId="3">#REF!</definedName>
    <definedName name="Value24">#REF!</definedName>
    <definedName name="Value25" localSheetId="0">#REF!</definedName>
    <definedName name="Value25" localSheetId="3">#REF!</definedName>
    <definedName name="Value25">#REF!</definedName>
    <definedName name="Value26" localSheetId="0">#REF!</definedName>
    <definedName name="Value26" localSheetId="3">#REF!</definedName>
    <definedName name="Value26">#REF!</definedName>
    <definedName name="Value27" localSheetId="0">#REF!</definedName>
    <definedName name="Value27" localSheetId="3">#REF!</definedName>
    <definedName name="Value27">#REF!</definedName>
    <definedName name="Value28" localSheetId="0">#REF!</definedName>
    <definedName name="Value28" localSheetId="3">#REF!</definedName>
    <definedName name="Value28">#REF!</definedName>
    <definedName name="Value29" localSheetId="0">#REF!</definedName>
    <definedName name="Value29" localSheetId="3">#REF!</definedName>
    <definedName name="Value29">#REF!</definedName>
    <definedName name="Value3" localSheetId="0">#REF!</definedName>
    <definedName name="Value3" localSheetId="3">#REF!</definedName>
    <definedName name="Value3">#REF!</definedName>
    <definedName name="Value30" localSheetId="0">#REF!</definedName>
    <definedName name="Value30" localSheetId="3">#REF!</definedName>
    <definedName name="Value30">#REF!</definedName>
    <definedName name="Value31" localSheetId="0">#REF!</definedName>
    <definedName name="Value31" localSheetId="3">#REF!</definedName>
    <definedName name="Value31">#REF!</definedName>
    <definedName name="Value32" localSheetId="0">#REF!</definedName>
    <definedName name="Value32" localSheetId="3">#REF!</definedName>
    <definedName name="Value32">#REF!</definedName>
    <definedName name="Value33" localSheetId="0">#REF!</definedName>
    <definedName name="Value33" localSheetId="3">#REF!</definedName>
    <definedName name="Value33">#REF!</definedName>
    <definedName name="Value34" localSheetId="0">#REF!</definedName>
    <definedName name="Value34" localSheetId="3">#REF!</definedName>
    <definedName name="Value34">#REF!</definedName>
    <definedName name="Value35" localSheetId="0">#REF!</definedName>
    <definedName name="Value35" localSheetId="3">#REF!</definedName>
    <definedName name="Value35">#REF!</definedName>
    <definedName name="Value36" localSheetId="0">#REF!</definedName>
    <definedName name="Value36" localSheetId="3">#REF!</definedName>
    <definedName name="Value36">#REF!</definedName>
    <definedName name="Value37" localSheetId="0">#REF!</definedName>
    <definedName name="Value37" localSheetId="3">#REF!</definedName>
    <definedName name="Value37">#REF!</definedName>
    <definedName name="Value38" localSheetId="0">#REF!</definedName>
    <definedName name="Value38" localSheetId="3">#REF!</definedName>
    <definedName name="Value38">#REF!</definedName>
    <definedName name="Value39" localSheetId="0">#REF!</definedName>
    <definedName name="Value39" localSheetId="3">#REF!</definedName>
    <definedName name="Value39">#REF!</definedName>
    <definedName name="Value4" localSheetId="0">#REF!</definedName>
    <definedName name="Value4" localSheetId="3">#REF!</definedName>
    <definedName name="Value4">#REF!</definedName>
    <definedName name="Value40" localSheetId="0">#REF!</definedName>
    <definedName name="Value40" localSheetId="3">#REF!</definedName>
    <definedName name="Value40">#REF!</definedName>
    <definedName name="Value41" localSheetId="0">#REF!</definedName>
    <definedName name="Value41" localSheetId="3">#REF!</definedName>
    <definedName name="Value41">#REF!</definedName>
    <definedName name="Value42" localSheetId="0">#REF!</definedName>
    <definedName name="Value42" localSheetId="3">#REF!</definedName>
    <definedName name="Value42">#REF!</definedName>
    <definedName name="Value43" localSheetId="0">#REF!</definedName>
    <definedName name="Value43" localSheetId="3">#REF!</definedName>
    <definedName name="Value43">#REF!</definedName>
    <definedName name="Value44" localSheetId="0">#REF!</definedName>
    <definedName name="Value44" localSheetId="3">#REF!</definedName>
    <definedName name="Value44">#REF!</definedName>
    <definedName name="Value45" localSheetId="0">#REF!</definedName>
    <definedName name="Value45" localSheetId="3">#REF!</definedName>
    <definedName name="Value45">#REF!</definedName>
    <definedName name="Value46" localSheetId="0">#REF!</definedName>
    <definedName name="Value46" localSheetId="3">#REF!</definedName>
    <definedName name="Value46">#REF!</definedName>
    <definedName name="Value47" localSheetId="0">#REF!</definedName>
    <definedName name="Value47" localSheetId="3">#REF!</definedName>
    <definedName name="Value47">#REF!</definedName>
    <definedName name="Value48" localSheetId="0">#REF!</definedName>
    <definedName name="Value48" localSheetId="3">#REF!</definedName>
    <definedName name="Value48">#REF!</definedName>
    <definedName name="Value49" localSheetId="0">#REF!</definedName>
    <definedName name="Value49" localSheetId="3">#REF!</definedName>
    <definedName name="Value49">#REF!</definedName>
    <definedName name="Value5" localSheetId="0">#REF!</definedName>
    <definedName name="Value5" localSheetId="3">#REF!</definedName>
    <definedName name="Value5">#REF!</definedName>
    <definedName name="Value50" localSheetId="0">#REF!</definedName>
    <definedName name="Value50" localSheetId="3">#REF!</definedName>
    <definedName name="Value50">#REF!</definedName>
    <definedName name="Value51" localSheetId="0">#REF!</definedName>
    <definedName name="Value51" localSheetId="3">#REF!</definedName>
    <definedName name="Value51">#REF!</definedName>
    <definedName name="Value52" localSheetId="0">#REF!</definedName>
    <definedName name="Value52" localSheetId="3">#REF!</definedName>
    <definedName name="Value52">#REF!</definedName>
    <definedName name="Value53" localSheetId="0">#REF!</definedName>
    <definedName name="Value53" localSheetId="3">#REF!</definedName>
    <definedName name="Value53">#REF!</definedName>
    <definedName name="Value54" localSheetId="0">#REF!</definedName>
    <definedName name="Value54" localSheetId="3">#REF!</definedName>
    <definedName name="Value54">#REF!</definedName>
    <definedName name="Value55" localSheetId="0">#REF!</definedName>
    <definedName name="Value55" localSheetId="3">#REF!</definedName>
    <definedName name="Value55">#REF!</definedName>
    <definedName name="Value6" localSheetId="0">#REF!</definedName>
    <definedName name="Value6" localSheetId="3">#REF!</definedName>
    <definedName name="Value6">#REF!</definedName>
    <definedName name="Value7" localSheetId="0">#REF!</definedName>
    <definedName name="Value7" localSheetId="3">#REF!</definedName>
    <definedName name="Value7">#REF!</definedName>
    <definedName name="Value8" localSheetId="0">#REF!</definedName>
    <definedName name="Value8" localSheetId="3">#REF!</definedName>
    <definedName name="Value8">#REF!</definedName>
    <definedName name="Value9" localSheetId="0">#REF!</definedName>
    <definedName name="Value9" localSheetId="3">#REF!</definedName>
    <definedName name="Value9">#REF!</definedName>
    <definedName name="VAN_CHUYEN_DUONG_DAI_DZ0.4KV" localSheetId="0">#REF!</definedName>
    <definedName name="VAN_CHUYEN_DUONG_DAI_DZ0.4KV" localSheetId="3">#REF!</definedName>
    <definedName name="VAN_CHUYEN_DUONG_DAI_DZ0.4KV">#REF!</definedName>
    <definedName name="VAN_CHUYEN_DUONG_DAI_DZ22KV" localSheetId="0">#REF!</definedName>
    <definedName name="VAN_CHUYEN_DUONG_DAI_DZ22KV" localSheetId="3">#REF!</definedName>
    <definedName name="VAN_CHUYEN_DUONG_DAI_DZ22KV">#REF!</definedName>
    <definedName name="VAN_CHUYEN_VAT_TU_CHUNG" localSheetId="0">#REF!</definedName>
    <definedName name="VAN_CHUYEN_VAT_TU_CHUNG" localSheetId="3">#REF!</definedName>
    <definedName name="VAN_CHUYEN_VAT_TU_CHUNG">#REF!</definedName>
    <definedName name="VAN_TRUNG_CHUYEN_VAT_TU_CHUNG" localSheetId="0">#REF!</definedName>
    <definedName name="VAN_TRUNG_CHUYEN_VAT_TU_CHUNG" localSheetId="3">#REF!</definedName>
    <definedName name="VAN_TRUNG_CHUYEN_VAT_TU_CHUNG">#REF!</definedName>
    <definedName name="VARIINST" localSheetId="0">#REF!</definedName>
    <definedName name="VARIINST" localSheetId="3">#REF!</definedName>
    <definedName name="VARIINST">#REF!</definedName>
    <definedName name="VARIPURC" localSheetId="0">#REF!</definedName>
    <definedName name="VARIPURC" localSheetId="3">#REF!</definedName>
    <definedName name="VARIPURC">#REF!</definedName>
    <definedName name="vat" localSheetId="0">#REF!</definedName>
    <definedName name="vat" localSheetId="3">#REF!</definedName>
    <definedName name="vat">#REF!</definedName>
    <definedName name="VAT_LIEU_DEN_CHAN_CONG_TRINH" localSheetId="0">#REF!</definedName>
    <definedName name="VAT_LIEU_DEN_CHAN_CONG_TRINH" localSheetId="3">#REF!</definedName>
    <definedName name="VAT_LIEU_DEN_CHAN_CONG_TRINH">#REF!</definedName>
    <definedName name="vbtchongnuocm300" localSheetId="0">#REF!</definedName>
    <definedName name="vbtchongnuocm300" localSheetId="3">#REF!</definedName>
    <definedName name="vbtchongnuocm300">#REF!</definedName>
    <definedName name="vbtm150" localSheetId="0">#REF!</definedName>
    <definedName name="vbtm150" localSheetId="3">#REF!</definedName>
    <definedName name="vbtm150">#REF!</definedName>
    <definedName name="vbtm300" localSheetId="0">#REF!</definedName>
    <definedName name="vbtm300" localSheetId="3">#REF!</definedName>
    <definedName name="vbtm300">#REF!</definedName>
    <definedName name="vbtm400" localSheetId="0">#REF!</definedName>
    <definedName name="vbtm400" localSheetId="3">#REF!</definedName>
    <definedName name="vbtm400">#REF!</definedName>
    <definedName name="vccot" localSheetId="0">#REF!</definedName>
    <definedName name="vccot" localSheetId="3">#REF!</definedName>
    <definedName name="vccot">#REF!</definedName>
    <definedName name="vcdc" localSheetId="0">#REF!</definedName>
    <definedName name="vcdc" localSheetId="3">#REF!</definedName>
    <definedName name="vcdc">#REF!</definedName>
    <definedName name="VCHT" localSheetId="0">#REF!</definedName>
    <definedName name="VCHT" localSheetId="3">#REF!</definedName>
    <definedName name="VCHT">#REF!</definedName>
    <definedName name="vct" localSheetId="0">#REF!</definedName>
    <definedName name="vct" localSheetId="3">#REF!</definedName>
    <definedName name="vct">#REF!</definedName>
    <definedName name="VCTT" localSheetId="0">#REF!</definedName>
    <definedName name="VCTT" localSheetId="3">#REF!</definedName>
    <definedName name="VCTT">#REF!</definedName>
    <definedName name="VCVBT1" localSheetId="0">#REF!</definedName>
    <definedName name="VCVBT1" localSheetId="3">#REF!</definedName>
    <definedName name="VCVBT1">#REF!</definedName>
    <definedName name="VCVBT2" localSheetId="0">#REF!</definedName>
    <definedName name="VCVBT2" localSheetId="3">#REF!</definedName>
    <definedName name="VCVBT2">#REF!</definedName>
    <definedName name="vd3p" localSheetId="0">#REF!</definedName>
    <definedName name="vd3p" localSheetId="3">#REF!</definedName>
    <definedName name="vd3p">#REF!</definedName>
    <definedName name="vgk" localSheetId="0">#REF!</definedName>
    <definedName name="vgk" localSheetId="3">#REF!</definedName>
    <definedName name="vgk">#REF!</definedName>
    <definedName name="vgt" localSheetId="0">#REF!</definedName>
    <definedName name="vgt" localSheetId="3">#REF!</definedName>
    <definedName name="vgt">#REF!</definedName>
    <definedName name="vkcauthang" localSheetId="0">#REF!</definedName>
    <definedName name="vkcauthang" localSheetId="3">#REF!</definedName>
    <definedName name="vkcauthang">#REF!</definedName>
    <definedName name="vksan" localSheetId="0">#REF!</definedName>
    <definedName name="vksan" localSheetId="3">#REF!</definedName>
    <definedName name="vksan">#REF!</definedName>
    <definedName name="vl" localSheetId="0">#REF!</definedName>
    <definedName name="vl" localSheetId="3">#REF!</definedName>
    <definedName name="vl">#REF!</definedName>
    <definedName name="vl3p" localSheetId="0">#REF!</definedName>
    <definedName name="vl3p" localSheetId="3">#REF!</definedName>
    <definedName name="vl3p">#REF!</definedName>
    <definedName name="VLCT3p" localSheetId="0">#REF!</definedName>
    <definedName name="VLCT3p" localSheetId="3">#REF!</definedName>
    <definedName name="VLCT3p">#REF!</definedName>
    <definedName name="vldg" localSheetId="0">#REF!</definedName>
    <definedName name="vldg" localSheetId="3">#REF!</definedName>
    <definedName name="vldg">#REF!</definedName>
    <definedName name="vldn400" localSheetId="0">#REF!</definedName>
    <definedName name="vldn400" localSheetId="3">#REF!</definedName>
    <definedName name="vldn400">#REF!</definedName>
    <definedName name="vldn600" localSheetId="0">#REF!</definedName>
    <definedName name="vldn600" localSheetId="3">#REF!</definedName>
    <definedName name="vldn600">#REF!</definedName>
    <definedName name="VLIEU" localSheetId="0">#REF!</definedName>
    <definedName name="VLIEU" localSheetId="3">#REF!</definedName>
    <definedName name="VLIEU">#REF!</definedName>
    <definedName name="VLM" localSheetId="0">#REF!</definedName>
    <definedName name="VLM" localSheetId="3">#REF!</definedName>
    <definedName name="VLM">#REF!</definedName>
    <definedName name="vltram" localSheetId="0">#REF!</definedName>
    <definedName name="vltram" localSheetId="3">#REF!</definedName>
    <definedName name="vltram">#REF!</definedName>
    <definedName name="vr3p" localSheetId="0">#REF!</definedName>
    <definedName name="vr3p" localSheetId="3">#REF!</definedName>
    <definedName name="vr3p">#REF!</definedName>
    <definedName name="W" localSheetId="0">#REF!</definedName>
    <definedName name="W" localSheetId="3">#REF!</definedName>
    <definedName name="W">#REF!</definedName>
    <definedName name="wrn.chi._.tiÆt." localSheetId="1" hidden="1">{#N/A,#N/A,FALSE,"Chi tiÆt"}</definedName>
    <definedName name="wrn.chi._.tiÆt." localSheetId="0" hidden="1">{#N/A,#N/A,FALSE,"Chi tiÆt"}</definedName>
    <definedName name="wrn.chi._.tiÆt." localSheetId="3" hidden="1">{#N/A,#N/A,FALSE,"Chi tiÆt"}</definedName>
    <definedName name="wrn.chi._.tiÆt." hidden="1">{#N/A,#N/A,FALSE,"Chi tiÆt"}</definedName>
    <definedName name="x1pind" localSheetId="0">#REF!</definedName>
    <definedName name="x1pind" localSheetId="3">#REF!</definedName>
    <definedName name="x1pind">#REF!</definedName>
    <definedName name="X1pINDnc" localSheetId="0">#REF!</definedName>
    <definedName name="X1pINDnc" localSheetId="3">#REF!</definedName>
    <definedName name="X1pINDnc">#REF!</definedName>
    <definedName name="X1pINDvc" localSheetId="0">#REF!</definedName>
    <definedName name="X1pINDvc" localSheetId="3">#REF!</definedName>
    <definedName name="X1pINDvc">#REF!</definedName>
    <definedName name="X1pINDvl" localSheetId="0">#REF!</definedName>
    <definedName name="X1pINDvl" localSheetId="3">#REF!</definedName>
    <definedName name="X1pINDvl">#REF!</definedName>
    <definedName name="x1ping" localSheetId="0">#REF!</definedName>
    <definedName name="x1ping" localSheetId="3">#REF!</definedName>
    <definedName name="x1ping">#REF!</definedName>
    <definedName name="X1pINGnc" localSheetId="0">#REF!</definedName>
    <definedName name="X1pINGnc" localSheetId="3">#REF!</definedName>
    <definedName name="X1pINGnc">#REF!</definedName>
    <definedName name="X1pINGvc" localSheetId="0">#REF!</definedName>
    <definedName name="X1pINGvc" localSheetId="3">#REF!</definedName>
    <definedName name="X1pINGvc">#REF!</definedName>
    <definedName name="X1pINGvl" localSheetId="0">#REF!</definedName>
    <definedName name="X1pINGvl" localSheetId="3">#REF!</definedName>
    <definedName name="X1pINGvl">#REF!</definedName>
    <definedName name="x1pint" localSheetId="0">#REF!</definedName>
    <definedName name="x1pint" localSheetId="3">#REF!</definedName>
    <definedName name="x1pint">#REF!</definedName>
    <definedName name="Xanhduong" localSheetId="0">[1]VI.NSDP!#REF!,[1]VI.NSDP!#REF!,[1]VI.NSDP!#REF!,[1]VI.NSDP!#REF!,[1]VI.NSDP!#REF!</definedName>
    <definedName name="Xanhduong" localSheetId="3">[1]VI.NSDP!#REF!,[1]VI.NSDP!#REF!,[1]VI.NSDP!#REF!,[1]VI.NSDP!#REF!,[1]VI.NSDP!#REF!</definedName>
    <definedName name="Xanhduong">[1]VI.NSDP!#REF!,[1]VI.NSDP!#REF!,[1]VI.NSDP!#REF!,[1]VI.NSDP!#REF!,[1]VI.NSDP!#REF!</definedName>
    <definedName name="XCCT">0.5</definedName>
    <definedName name="xd0.6" localSheetId="0">#REF!</definedName>
    <definedName name="xd0.6" localSheetId="3">#REF!</definedName>
    <definedName name="xd0.6">#REF!</definedName>
    <definedName name="xd1.3" localSheetId="0">#REF!</definedName>
    <definedName name="xd1.3" localSheetId="3">#REF!</definedName>
    <definedName name="xd1.3">#REF!</definedName>
    <definedName name="xd1.5" localSheetId="0">#REF!</definedName>
    <definedName name="xd1.5" localSheetId="3">#REF!</definedName>
    <definedName name="xd1.5">#REF!</definedName>
    <definedName name="xfco" localSheetId="0">#REF!</definedName>
    <definedName name="xfco" localSheetId="3">#REF!</definedName>
    <definedName name="xfco">#REF!</definedName>
    <definedName name="xfco3p" localSheetId="0">#REF!</definedName>
    <definedName name="xfco3p" localSheetId="3">#REF!</definedName>
    <definedName name="xfco3p">#REF!</definedName>
    <definedName name="XFCOnc" localSheetId="0">#REF!</definedName>
    <definedName name="XFCOnc" localSheetId="3">#REF!</definedName>
    <definedName name="XFCOnc">#REF!</definedName>
    <definedName name="xfcotnc" localSheetId="0">#REF!</definedName>
    <definedName name="xfcotnc" localSheetId="3">#REF!</definedName>
    <definedName name="xfcotnc">#REF!</definedName>
    <definedName name="xfcotvl" localSheetId="0">#REF!</definedName>
    <definedName name="xfcotvl" localSheetId="3">#REF!</definedName>
    <definedName name="xfcotvl">#REF!</definedName>
    <definedName name="XFCOvl" localSheetId="0">#REF!</definedName>
    <definedName name="XFCOvl" localSheetId="3">#REF!</definedName>
    <definedName name="XFCOvl">#REF!</definedName>
    <definedName name="xgc100" localSheetId="0">#REF!</definedName>
    <definedName name="xgc100" localSheetId="3">#REF!</definedName>
    <definedName name="xgc100">#REF!</definedName>
    <definedName name="xgc150" localSheetId="0">#REF!</definedName>
    <definedName name="xgc150" localSheetId="3">#REF!</definedName>
    <definedName name="xgc150">#REF!</definedName>
    <definedName name="xgc200" localSheetId="0">#REF!</definedName>
    <definedName name="xgc200" localSheetId="3">#REF!</definedName>
    <definedName name="xgc200">#REF!</definedName>
    <definedName name="xh" localSheetId="0">#REF!</definedName>
    <definedName name="xh" localSheetId="3">#REF!</definedName>
    <definedName name="xh">#REF!</definedName>
    <definedName name="xhn" localSheetId="0">#REF!</definedName>
    <definedName name="xhn" localSheetId="3">#REF!</definedName>
    <definedName name="xhn">#REF!</definedName>
    <definedName name="xig" localSheetId="0">#REF!</definedName>
    <definedName name="xig" localSheetId="3">#REF!</definedName>
    <definedName name="xig">#REF!</definedName>
    <definedName name="xig1" localSheetId="0">#REF!</definedName>
    <definedName name="xig1" localSheetId="3">#REF!</definedName>
    <definedName name="xig1">#REF!</definedName>
    <definedName name="xig1p" localSheetId="0">#REF!</definedName>
    <definedName name="xig1p" localSheetId="3">#REF!</definedName>
    <definedName name="xig1p">#REF!</definedName>
    <definedName name="xig3p" localSheetId="0">#REF!</definedName>
    <definedName name="xig3p" localSheetId="3">#REF!</definedName>
    <definedName name="xig3p">#REF!</definedName>
    <definedName name="XIGnc" localSheetId="0">#REF!</definedName>
    <definedName name="XIGnc" localSheetId="3">#REF!</definedName>
    <definedName name="XIGnc">#REF!</definedName>
    <definedName name="XIGvc" localSheetId="0">#REF!</definedName>
    <definedName name="XIGvc" localSheetId="3">#REF!</definedName>
    <definedName name="XIGvc">#REF!</definedName>
    <definedName name="XIGvl" localSheetId="0">#REF!</definedName>
    <definedName name="XIGvl" localSheetId="3">#REF!</definedName>
    <definedName name="XIGvl">#REF!</definedName>
    <definedName name="ximang" localSheetId="0">#REF!</definedName>
    <definedName name="ximang" localSheetId="3">#REF!</definedName>
    <definedName name="ximang">#REF!</definedName>
    <definedName name="xin" localSheetId="0">#REF!</definedName>
    <definedName name="xin" localSheetId="3">#REF!</definedName>
    <definedName name="xin">#REF!</definedName>
    <definedName name="xin190" localSheetId="0">#REF!</definedName>
    <definedName name="xin190" localSheetId="3">#REF!</definedName>
    <definedName name="xin190">#REF!</definedName>
    <definedName name="xin1903p" localSheetId="0">#REF!</definedName>
    <definedName name="xin1903p" localSheetId="3">#REF!</definedName>
    <definedName name="xin1903p">#REF!</definedName>
    <definedName name="xin3p" localSheetId="0">#REF!</definedName>
    <definedName name="xin3p" localSheetId="3">#REF!</definedName>
    <definedName name="xin3p">#REF!</definedName>
    <definedName name="xind" localSheetId="0">#REF!</definedName>
    <definedName name="xind" localSheetId="3">#REF!</definedName>
    <definedName name="xind">#REF!</definedName>
    <definedName name="xind1p" localSheetId="0">#REF!</definedName>
    <definedName name="xind1p" localSheetId="3">#REF!</definedName>
    <definedName name="xind1p">#REF!</definedName>
    <definedName name="xind3p" localSheetId="0">#REF!</definedName>
    <definedName name="xind3p" localSheetId="3">#REF!</definedName>
    <definedName name="xind3p">#REF!</definedName>
    <definedName name="xindnc1p" localSheetId="0">#REF!</definedName>
    <definedName name="xindnc1p" localSheetId="3">#REF!</definedName>
    <definedName name="xindnc1p">#REF!</definedName>
    <definedName name="xindvl1p" localSheetId="0">#REF!</definedName>
    <definedName name="xindvl1p" localSheetId="3">#REF!</definedName>
    <definedName name="xindvl1p">#REF!</definedName>
    <definedName name="xing1p" localSheetId="0">#REF!</definedName>
    <definedName name="xing1p" localSheetId="3">#REF!</definedName>
    <definedName name="xing1p">#REF!</definedName>
    <definedName name="xingnc1p" localSheetId="0">#REF!</definedName>
    <definedName name="xingnc1p" localSheetId="3">#REF!</definedName>
    <definedName name="xingnc1p">#REF!</definedName>
    <definedName name="xingvl1p" localSheetId="0">#REF!</definedName>
    <definedName name="xingvl1p" localSheetId="3">#REF!</definedName>
    <definedName name="xingvl1p">#REF!</definedName>
    <definedName name="XINnc" localSheetId="0">#REF!</definedName>
    <definedName name="XINnc" localSheetId="3">#REF!</definedName>
    <definedName name="XINnc">#REF!</definedName>
    <definedName name="xint1p" localSheetId="0">#REF!</definedName>
    <definedName name="xint1p" localSheetId="3">#REF!</definedName>
    <definedName name="xint1p">#REF!</definedName>
    <definedName name="XINvc" localSheetId="0">#REF!</definedName>
    <definedName name="XINvc" localSheetId="3">#REF!</definedName>
    <definedName name="XINvc">#REF!</definedName>
    <definedName name="XINvl" localSheetId="0">#REF!</definedName>
    <definedName name="XINvl" localSheetId="3">#REF!</definedName>
    <definedName name="XINvl">#REF!</definedName>
    <definedName name="xit" localSheetId="0">#REF!</definedName>
    <definedName name="xit" localSheetId="3">#REF!</definedName>
    <definedName name="xit">#REF!</definedName>
    <definedName name="xit1" localSheetId="0">#REF!</definedName>
    <definedName name="xit1" localSheetId="3">#REF!</definedName>
    <definedName name="xit1">#REF!</definedName>
    <definedName name="xit1p" localSheetId="0">#REF!</definedName>
    <definedName name="xit1p" localSheetId="3">#REF!</definedName>
    <definedName name="xit1p">#REF!</definedName>
    <definedName name="xit3p" localSheetId="0">#REF!</definedName>
    <definedName name="xit3p" localSheetId="3">#REF!</definedName>
    <definedName name="xit3p">#REF!</definedName>
    <definedName name="XITnc" localSheetId="0">#REF!</definedName>
    <definedName name="XITnc" localSheetId="3">#REF!</definedName>
    <definedName name="XITnc">#REF!</definedName>
    <definedName name="XITvc" localSheetId="0">#REF!</definedName>
    <definedName name="XITvc" localSheetId="3">#REF!</definedName>
    <definedName name="XITvc">#REF!</definedName>
    <definedName name="XITvl" localSheetId="0">#REF!</definedName>
    <definedName name="XITvl" localSheetId="3">#REF!</definedName>
    <definedName name="XITvl">#REF!</definedName>
    <definedName name="xk0.6" localSheetId="0">#REF!</definedName>
    <definedName name="xk0.6" localSheetId="3">#REF!</definedName>
    <definedName name="xk0.6">#REF!</definedName>
    <definedName name="xk1.3" localSheetId="0">#REF!</definedName>
    <definedName name="xk1.3" localSheetId="3">#REF!</definedName>
    <definedName name="xk1.3">#REF!</definedName>
    <definedName name="xk1.5" localSheetId="0">#REF!</definedName>
    <definedName name="xk1.5" localSheetId="3">#REF!</definedName>
    <definedName name="xk1.5">#REF!</definedName>
    <definedName name="xld1.4" localSheetId="0">#REF!</definedName>
    <definedName name="xld1.4" localSheetId="3">#REF!</definedName>
    <definedName name="xld1.4">#REF!</definedName>
    <definedName name="xlk1.4" localSheetId="0">#REF!</definedName>
    <definedName name="xlk1.4" localSheetId="3">#REF!</definedName>
    <definedName name="xlk1.4">#REF!</definedName>
    <definedName name="XM" localSheetId="0">#REF!</definedName>
    <definedName name="XM" localSheetId="3">#REF!</definedName>
    <definedName name="XM">#REF!</definedName>
    <definedName name="xmcax" localSheetId="0">#REF!</definedName>
    <definedName name="xmcax" localSheetId="3">#REF!</definedName>
    <definedName name="xmcax">#REF!</definedName>
    <definedName name="xn" localSheetId="0">#REF!</definedName>
    <definedName name="xn" localSheetId="3">#REF!</definedName>
    <definedName name="xn">#REF!</definedName>
    <definedName name="xx" localSheetId="0">#REF!</definedName>
    <definedName name="xx" localSheetId="3">#REF!</definedName>
    <definedName name="xx">#REF!</definedName>
    <definedName name="y" localSheetId="0">#REF!</definedName>
    <definedName name="y" localSheetId="3">#REF!</definedName>
    <definedName name="y">#REF!</definedName>
    <definedName name="z" localSheetId="0">#REF!</definedName>
    <definedName name="z" localSheetId="3">#REF!</definedName>
    <definedName name="z">#REF!</definedName>
    <definedName name="ZXD" localSheetId="0">#REF!</definedName>
    <definedName name="ZXD" localSheetId="3">#REF!</definedName>
    <definedName name="ZXD">#REF!</definedName>
    <definedName name="ZYX" localSheetId="0">#REF!</definedName>
    <definedName name="ZYX" localSheetId="3">#REF!</definedName>
    <definedName name="ZYX">#REF!</definedName>
    <definedName name="ZZZ" localSheetId="0">#REF!</definedName>
    <definedName name="ZZZ" localSheetId="3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7" l="1"/>
  <c r="F25" i="7"/>
  <c r="H25" i="7" s="1"/>
  <c r="G24" i="7"/>
  <c r="F24" i="7"/>
  <c r="H24" i="7" s="1"/>
  <c r="D24" i="7"/>
  <c r="G23" i="7"/>
  <c r="D23" i="7"/>
  <c r="F23" i="7" s="1"/>
  <c r="H23" i="7" s="1"/>
  <c r="G22" i="7"/>
  <c r="D22" i="7"/>
  <c r="F22" i="7" s="1"/>
  <c r="H22" i="7" s="1"/>
  <c r="G21" i="7"/>
  <c r="D21" i="7"/>
  <c r="F21" i="7" s="1"/>
  <c r="H21" i="7" s="1"/>
  <c r="G20" i="7"/>
  <c r="D20" i="7"/>
  <c r="F20" i="7" s="1"/>
  <c r="H20" i="7" s="1"/>
  <c r="G19" i="7"/>
  <c r="F19" i="7"/>
  <c r="H19" i="7" s="1"/>
  <c r="D19" i="7"/>
  <c r="G18" i="7"/>
  <c r="F18" i="7"/>
  <c r="H18" i="7" s="1"/>
  <c r="D18" i="7"/>
  <c r="G17" i="7"/>
  <c r="F17" i="7"/>
  <c r="H17" i="7" s="1"/>
  <c r="D17" i="7"/>
  <c r="G16" i="7"/>
  <c r="F16" i="7"/>
  <c r="H16" i="7" s="1"/>
  <c r="D16" i="7"/>
  <c r="G15" i="7"/>
  <c r="F15" i="7"/>
  <c r="H15" i="7" s="1"/>
  <c r="D15" i="7"/>
  <c r="G14" i="7"/>
  <c r="F14" i="7"/>
  <c r="H14" i="7" s="1"/>
  <c r="D14" i="7"/>
  <c r="G13" i="7"/>
  <c r="F13" i="7"/>
  <c r="H13" i="7" s="1"/>
  <c r="D13" i="7"/>
  <c r="D10" i="7" s="1"/>
  <c r="R12" i="7"/>
  <c r="S12" i="7" s="1"/>
  <c r="G12" i="7"/>
  <c r="H12" i="7" s="1"/>
  <c r="F12" i="7"/>
  <c r="N12" i="7" s="1"/>
  <c r="G11" i="7"/>
  <c r="G10" i="7" s="1"/>
  <c r="G8" i="7" s="1"/>
  <c r="F11" i="7"/>
  <c r="D11" i="7"/>
  <c r="X10" i="7"/>
  <c r="C10" i="7"/>
  <c r="Y9" i="7"/>
  <c r="X9" i="7"/>
  <c r="I9" i="7"/>
  <c r="H9" i="7"/>
  <c r="J9" i="7" s="1"/>
  <c r="F9" i="7"/>
  <c r="L9" i="7" s="1"/>
  <c r="X8" i="7"/>
  <c r="AD6" i="7"/>
  <c r="Y6" i="7"/>
  <c r="AD4" i="7"/>
  <c r="X4" i="7"/>
  <c r="X6" i="7" s="1"/>
  <c r="J22" i="7" l="1"/>
  <c r="I22" i="7"/>
  <c r="F10" i="7"/>
  <c r="I19" i="7"/>
  <c r="J23" i="7"/>
  <c r="I23" i="7"/>
  <c r="L23" i="7" s="1"/>
  <c r="M23" i="7" s="1"/>
  <c r="M9" i="7"/>
  <c r="J14" i="7"/>
  <c r="L14" i="7" s="1"/>
  <c r="I14" i="7"/>
  <c r="I13" i="7"/>
  <c r="J13" i="7" s="1"/>
  <c r="O12" i="7"/>
  <c r="P12" i="7" s="1"/>
  <c r="Q12" i="7" s="1"/>
  <c r="I20" i="7"/>
  <c r="I12" i="7"/>
  <c r="J12" i="7"/>
  <c r="J24" i="7"/>
  <c r="I24" i="7"/>
  <c r="L24" i="7" s="1"/>
  <c r="I16" i="7"/>
  <c r="I17" i="7"/>
  <c r="T12" i="7"/>
  <c r="U12" i="7" s="1"/>
  <c r="I15" i="7"/>
  <c r="I21" i="7"/>
  <c r="J21" i="7" s="1"/>
  <c r="I18" i="7"/>
  <c r="I25" i="7"/>
  <c r="J25" i="7" s="1"/>
  <c r="H11" i="7"/>
  <c r="N8" i="4"/>
  <c r="O8" i="4"/>
  <c r="R8" i="4"/>
  <c r="H10" i="4"/>
  <c r="I10" i="4"/>
  <c r="J10" i="4" s="1"/>
  <c r="C11" i="4"/>
  <c r="D11" i="4"/>
  <c r="G11" i="4"/>
  <c r="G9" i="4" s="1"/>
  <c r="D12" i="4"/>
  <c r="F12" i="4"/>
  <c r="F11" i="4" s="1"/>
  <c r="G12" i="4"/>
  <c r="H12" i="4"/>
  <c r="I12" i="4" s="1"/>
  <c r="F13" i="4"/>
  <c r="G13" i="4"/>
  <c r="H13" i="4"/>
  <c r="J13" i="4" s="1"/>
  <c r="I13" i="4"/>
  <c r="N13" i="4"/>
  <c r="O13" i="4"/>
  <c r="P13" i="4"/>
  <c r="P8" i="4" s="1"/>
  <c r="Q13" i="4"/>
  <c r="Q8" i="4" s="1"/>
  <c r="R13" i="4"/>
  <c r="S13" i="4"/>
  <c r="S8" i="4" s="1"/>
  <c r="T13" i="4"/>
  <c r="V13" i="4" s="1"/>
  <c r="V8" i="4" s="1"/>
  <c r="U13" i="4"/>
  <c r="U8" i="4" s="1"/>
  <c r="D14" i="4"/>
  <c r="F14" i="4"/>
  <c r="G14" i="4"/>
  <c r="H14" i="4"/>
  <c r="I14" i="4" s="1"/>
  <c r="D15" i="4"/>
  <c r="F15" i="4"/>
  <c r="G15" i="4"/>
  <c r="H15" i="4"/>
  <c r="I15" i="4" s="1"/>
  <c r="D16" i="4"/>
  <c r="F16" i="4"/>
  <c r="G16" i="4"/>
  <c r="H16" i="4"/>
  <c r="I16" i="4" s="1"/>
  <c r="D17" i="4"/>
  <c r="F17" i="4"/>
  <c r="G17" i="4"/>
  <c r="H17" i="4"/>
  <c r="I17" i="4" s="1"/>
  <c r="D18" i="4"/>
  <c r="F18" i="4"/>
  <c r="G18" i="4"/>
  <c r="H18" i="4"/>
  <c r="I18" i="4" s="1"/>
  <c r="D19" i="4"/>
  <c r="F19" i="4"/>
  <c r="G19" i="4"/>
  <c r="H19" i="4"/>
  <c r="I19" i="4" s="1"/>
  <c r="D20" i="4"/>
  <c r="F20" i="4"/>
  <c r="G20" i="4"/>
  <c r="H20" i="4"/>
  <c r="I20" i="4" s="1"/>
  <c r="D21" i="4"/>
  <c r="F21" i="4"/>
  <c r="G21" i="4"/>
  <c r="H21" i="4"/>
  <c r="I21" i="4" s="1"/>
  <c r="D22" i="4"/>
  <c r="F22" i="4"/>
  <c r="G22" i="4"/>
  <c r="H22" i="4"/>
  <c r="I22" i="4" s="1"/>
  <c r="D23" i="4"/>
  <c r="F23" i="4"/>
  <c r="G23" i="4"/>
  <c r="H23" i="4"/>
  <c r="I23" i="4" s="1"/>
  <c r="D24" i="4"/>
  <c r="F24" i="4"/>
  <c r="G24" i="4"/>
  <c r="H24" i="4"/>
  <c r="I24" i="4" s="1"/>
  <c r="D25" i="4"/>
  <c r="F25" i="4"/>
  <c r="G25" i="4"/>
  <c r="H25" i="4"/>
  <c r="I25" i="4" s="1"/>
  <c r="F26" i="4"/>
  <c r="G26" i="4"/>
  <c r="H26" i="4"/>
  <c r="I26" i="4"/>
  <c r="J26" i="4"/>
  <c r="L26" i="4"/>
  <c r="M26" i="4"/>
  <c r="M16" i="7" l="1"/>
  <c r="Z23" i="7"/>
  <c r="L22" i="7"/>
  <c r="M22" i="7" s="1"/>
  <c r="L25" i="7"/>
  <c r="V12" i="7"/>
  <c r="L12" i="7"/>
  <c r="M12" i="7" s="1"/>
  <c r="M14" i="7"/>
  <c r="J19" i="7"/>
  <c r="M25" i="7"/>
  <c r="L19" i="7"/>
  <c r="M19" i="7" s="1"/>
  <c r="J17" i="7"/>
  <c r="M24" i="7"/>
  <c r="L13" i="7"/>
  <c r="M13" i="7" s="1"/>
  <c r="J16" i="7"/>
  <c r="L21" i="7"/>
  <c r="L16" i="7"/>
  <c r="M21" i="7"/>
  <c r="J18" i="7"/>
  <c r="L18" i="7" s="1"/>
  <c r="J15" i="7"/>
  <c r="L15" i="7" s="1"/>
  <c r="J20" i="7"/>
  <c r="L20" i="7" s="1"/>
  <c r="F8" i="7"/>
  <c r="H10" i="7"/>
  <c r="H8" i="7" s="1"/>
  <c r="I11" i="7"/>
  <c r="I10" i="7" s="1"/>
  <c r="I8" i="7" s="1"/>
  <c r="F9" i="4"/>
  <c r="I11" i="4"/>
  <c r="T8" i="4"/>
  <c r="H11" i="4"/>
  <c r="H9" i="4" s="1"/>
  <c r="L21" i="4"/>
  <c r="M13" i="4"/>
  <c r="I9" i="4"/>
  <c r="J25" i="4"/>
  <c r="L25" i="4" s="1"/>
  <c r="M25" i="4" s="1"/>
  <c r="J24" i="4"/>
  <c r="L24" i="4" s="1"/>
  <c r="J23" i="4"/>
  <c r="L23" i="4" s="1"/>
  <c r="M23" i="4" s="1"/>
  <c r="J22" i="4"/>
  <c r="L22" i="4" s="1"/>
  <c r="M22" i="4" s="1"/>
  <c r="J21" i="4"/>
  <c r="M21" i="4" s="1"/>
  <c r="J20" i="4"/>
  <c r="L20" i="4" s="1"/>
  <c r="J19" i="4"/>
  <c r="L19" i="4" s="1"/>
  <c r="J18" i="4"/>
  <c r="L18" i="4" s="1"/>
  <c r="M18" i="4" s="1"/>
  <c r="J17" i="4"/>
  <c r="L17" i="4" s="1"/>
  <c r="M17" i="4" s="1"/>
  <c r="J16" i="4"/>
  <c r="L16" i="4" s="1"/>
  <c r="J15" i="4"/>
  <c r="L15" i="4" s="1"/>
  <c r="M15" i="4" s="1"/>
  <c r="J14" i="4"/>
  <c r="L14" i="4" s="1"/>
  <c r="M14" i="4" s="1"/>
  <c r="L13" i="4"/>
  <c r="J12" i="4"/>
  <c r="L10" i="4"/>
  <c r="M15" i="7" l="1"/>
  <c r="Y8" i="7"/>
  <c r="AD8" i="7"/>
  <c r="Z21" i="7"/>
  <c r="M20" i="7"/>
  <c r="Z19" i="7" s="1"/>
  <c r="L17" i="7"/>
  <c r="M17" i="7" s="1"/>
  <c r="J11" i="7"/>
  <c r="J10" i="7" s="1"/>
  <c r="J8" i="7" s="1"/>
  <c r="M18" i="7"/>
  <c r="M16" i="4"/>
  <c r="M24" i="4"/>
  <c r="M19" i="4"/>
  <c r="M20" i="4"/>
  <c r="M10" i="4"/>
  <c r="J11" i="4"/>
  <c r="L12" i="4"/>
  <c r="M12" i="4" s="1"/>
  <c r="M11" i="4" s="1"/>
  <c r="L11" i="7" l="1"/>
  <c r="M11" i="7"/>
  <c r="Z15" i="7"/>
  <c r="L10" i="7"/>
  <c r="L8" i="7" s="1"/>
  <c r="M9" i="4"/>
  <c r="M8" i="4" s="1"/>
  <c r="L11" i="4"/>
  <c r="L9" i="4" s="1"/>
  <c r="J9" i="4"/>
  <c r="Z11" i="7" l="1"/>
  <c r="M10" i="7"/>
  <c r="M8" i="7" s="1"/>
  <c r="AF52" i="6"/>
  <c r="O51" i="6"/>
  <c r="F51" i="6"/>
  <c r="M51" i="6" s="1"/>
  <c r="O50" i="6"/>
  <c r="F50" i="6"/>
  <c r="M50" i="6" s="1"/>
  <c r="O49" i="6"/>
  <c r="E49" i="6"/>
  <c r="F49" i="6" s="1"/>
  <c r="F48" i="6"/>
  <c r="M48" i="6" s="1"/>
  <c r="O47" i="6"/>
  <c r="F47" i="6"/>
  <c r="M47" i="6" s="1"/>
  <c r="F46" i="6"/>
  <c r="M46" i="6" s="1"/>
  <c r="F45" i="6"/>
  <c r="M45" i="6" s="1"/>
  <c r="F44" i="6"/>
  <c r="M44" i="6" s="1"/>
  <c r="AA42" i="6"/>
  <c r="F42" i="6"/>
  <c r="M42" i="6" s="1"/>
  <c r="N41" i="6"/>
  <c r="L41" i="6"/>
  <c r="E41" i="6"/>
  <c r="F41" i="6" s="1"/>
  <c r="N40" i="6"/>
  <c r="L40" i="6"/>
  <c r="E40" i="6"/>
  <c r="F40" i="6" s="1"/>
  <c r="M40" i="6" s="1"/>
  <c r="F39" i="6"/>
  <c r="F37" i="6"/>
  <c r="F36" i="6"/>
  <c r="E35" i="6"/>
  <c r="F35" i="6" s="1"/>
  <c r="F34" i="6"/>
  <c r="F33" i="6"/>
  <c r="F32" i="6"/>
  <c r="F31" i="6"/>
  <c r="N31" i="6" s="1"/>
  <c r="Y30" i="6"/>
  <c r="Y52" i="6" s="1"/>
  <c r="F30" i="6"/>
  <c r="M30" i="6" s="1"/>
  <c r="L29" i="6"/>
  <c r="F29" i="6"/>
  <c r="F28" i="6"/>
  <c r="M28" i="6" s="1"/>
  <c r="L27" i="6"/>
  <c r="L22" i="6" s="1"/>
  <c r="E27" i="6"/>
  <c r="F27" i="6" s="1"/>
  <c r="F26" i="6"/>
  <c r="M26" i="6" s="1"/>
  <c r="L25" i="6"/>
  <c r="E25" i="6"/>
  <c r="F24" i="6"/>
  <c r="M24" i="6" s="1"/>
  <c r="F23" i="6"/>
  <c r="M23" i="6" s="1"/>
  <c r="F21" i="6"/>
  <c r="F20" i="6"/>
  <c r="F19" i="6"/>
  <c r="F18" i="6"/>
  <c r="F17" i="6"/>
  <c r="M16" i="6"/>
  <c r="F16" i="6"/>
  <c r="M15" i="6"/>
  <c r="F15" i="6"/>
  <c r="F14" i="6"/>
  <c r="M14" i="6" s="1"/>
  <c r="F13" i="6"/>
  <c r="M13" i="6" s="1"/>
  <c r="L12" i="6"/>
  <c r="L6" i="6" s="1"/>
  <c r="F12" i="6"/>
  <c r="F11" i="6"/>
  <c r="F10" i="6"/>
  <c r="M10" i="6" s="1"/>
  <c r="M9" i="6"/>
  <c r="F9" i="6"/>
  <c r="F8" i="6"/>
  <c r="F7" i="6"/>
  <c r="M7" i="6" s="1"/>
  <c r="AB6" i="6"/>
  <c r="AA6" i="6"/>
  <c r="Z6" i="6"/>
  <c r="X6" i="6"/>
  <c r="W6" i="6"/>
  <c r="V6" i="6"/>
  <c r="U6" i="6"/>
  <c r="T6" i="6"/>
  <c r="S6" i="6"/>
  <c r="R6" i="6"/>
  <c r="Q6" i="6"/>
  <c r="P6" i="6"/>
  <c r="O6" i="6"/>
  <c r="K6" i="6"/>
  <c r="J6" i="6"/>
  <c r="I6" i="6"/>
  <c r="H6" i="6"/>
  <c r="G6" i="6"/>
  <c r="E6" i="6"/>
  <c r="O4" i="6"/>
  <c r="N4" i="6"/>
  <c r="O13" i="5"/>
  <c r="F13" i="5"/>
  <c r="M13" i="5" s="1"/>
  <c r="O12" i="5"/>
  <c r="F12" i="5"/>
  <c r="M12" i="5" s="1"/>
  <c r="O11" i="5"/>
  <c r="E11" i="5"/>
  <c r="F11" i="5" s="1"/>
  <c r="F10" i="5"/>
  <c r="M10" i="5" s="1"/>
  <c r="O9" i="5"/>
  <c r="F9" i="5"/>
  <c r="M9" i="5" s="1"/>
  <c r="F8" i="5"/>
  <c r="M8" i="5" s="1"/>
  <c r="F7" i="5"/>
  <c r="M7" i="5" s="1"/>
  <c r="F6" i="5"/>
  <c r="M6" i="5" s="1"/>
  <c r="O4" i="5"/>
  <c r="N4" i="5"/>
  <c r="X10" i="4"/>
  <c r="X4" i="4"/>
  <c r="X6" i="4" s="1"/>
  <c r="AD10" i="7" l="1"/>
  <c r="AD9" i="7"/>
  <c r="E22" i="6"/>
  <c r="M12" i="6"/>
  <c r="L38" i="6"/>
  <c r="N42" i="6"/>
  <c r="E43" i="6"/>
  <c r="F43" i="6" s="1"/>
  <c r="M29" i="6"/>
  <c r="F38" i="6"/>
  <c r="M27" i="6"/>
  <c r="N39" i="6"/>
  <c r="M41" i="6"/>
  <c r="O8" i="5"/>
  <c r="E5" i="5"/>
  <c r="F5" i="5" s="1"/>
  <c r="M6" i="6"/>
  <c r="F22" i="6"/>
  <c r="M49" i="6"/>
  <c r="O46" i="6"/>
  <c r="M31" i="6"/>
  <c r="M39" i="6"/>
  <c r="F25" i="6"/>
  <c r="M25" i="6" s="1"/>
  <c r="F6" i="6"/>
  <c r="E38" i="6"/>
  <c r="E52" i="6" s="1"/>
  <c r="M11" i="5"/>
  <c r="F52" i="6" l="1"/>
  <c r="F5" i="6" s="1"/>
  <c r="N7" i="6" s="1"/>
  <c r="N6" i="6" s="1"/>
  <c r="L52" i="6" s="1"/>
  <c r="L43" i="6" s="1"/>
  <c r="E5" i="6"/>
  <c r="AF11" i="5"/>
  <c r="AF12" i="5" s="1"/>
  <c r="AD12" i="5"/>
  <c r="L5" i="5"/>
  <c r="M43" i="6" l="1"/>
  <c r="M52" i="6" s="1"/>
  <c r="M53" i="6" s="1"/>
  <c r="L5" i="6"/>
  <c r="AC7" i="6"/>
  <c r="AC6" i="6"/>
  <c r="N5" i="6"/>
  <c r="AD50" i="6"/>
  <c r="AF49" i="6"/>
  <c r="AF50" i="6" s="1"/>
  <c r="M5" i="5"/>
  <c r="M14" i="5"/>
  <c r="Z15" i="4"/>
  <c r="Y8" i="4"/>
  <c r="AD8" i="4"/>
  <c r="Z19" i="4"/>
  <c r="Z23" i="4"/>
  <c r="Z21" i="4" l="1"/>
  <c r="Z11" i="4"/>
  <c r="AD9" i="4" l="1"/>
  <c r="AD10" i="4"/>
  <c r="X8" i="4" l="1"/>
  <c r="AD6" i="4"/>
  <c r="Y6" i="4"/>
  <c r="Y9" i="4"/>
  <c r="X9" i="4"/>
  <c r="AD4" i="4"/>
</calcChain>
</file>

<file path=xl/sharedStrings.xml><?xml version="1.0" encoding="utf-8"?>
<sst xmlns="http://schemas.openxmlformats.org/spreadsheetml/2006/main" count="589" uniqueCount="204">
  <si>
    <t>Tấn</t>
  </si>
  <si>
    <t>STT</t>
  </si>
  <si>
    <t>ĐVT</t>
  </si>
  <si>
    <t>Tỷ lệ tham gia bảo hiểm y tế</t>
  </si>
  <si>
    <t>%</t>
  </si>
  <si>
    <t>Triệu đồng</t>
  </si>
  <si>
    <t>Các chỉ tiêu cụ thể</t>
  </si>
  <si>
    <t>Thu tiền sử dụng đất</t>
  </si>
  <si>
    <t>Mức giảm tỷ lệ hộ nghèo theo chuẩn nghèo đa chiều</t>
  </si>
  <si>
    <t>Tỷ lệ chất thải y tế được xử lý</t>
  </si>
  <si>
    <t>Tỷ lệ thất nghiệp ở khu vực nông thôn</t>
  </si>
  <si>
    <t>&lt;2,3</t>
  </si>
  <si>
    <t>&gt;90</t>
  </si>
  <si>
    <t>&gt;92</t>
  </si>
  <si>
    <t>Tỷ lệ lực lượng dân quân tự vệ so với dân số</t>
  </si>
  <si>
    <t>Thực hiện giáo dục, bồi dưỡng kiến thức Quốc phòng - an ninh cho các đối tượng theo quy định</t>
  </si>
  <si>
    <t xml:space="preserve">Tỷ lệ hồ sơ công việc được xử lý trên môi trường mạng </t>
  </si>
  <si>
    <t>Tỷ lệ hồ sơ thủ tục hành chính được xử lý trên mạng</t>
  </si>
  <si>
    <t>Tỷ lệ người sử dụng có khả năng truy cập băng rộng cố định với tốc độ trên 1Gb/s</t>
  </si>
  <si>
    <t>Tỷ lệ dân số phủ sóng 5G</t>
  </si>
  <si>
    <t>Tỷ lệ hộ gia đình được dùng nước sạch đạt chuẩn theo quy định tại thành thị</t>
  </si>
  <si>
    <t>Tỷ lệ công suất vận hành trạm XLNT trên tổng công suất theo quy hoạch của từng đô thị</t>
  </si>
  <si>
    <t>Tỷ lệ phương tiện giao thông công cộng sử dụng năng lượng xanh</t>
  </si>
  <si>
    <t>Thu nội địa</t>
  </si>
  <si>
    <t>Đơn vị thực hiện   </t>
  </si>
  <si>
    <t>Phòng Kinh tế</t>
  </si>
  <si>
    <t>Phòng XD, NN &amp;MT</t>
  </si>
  <si>
    <t>TT phục vụ Hành chính công</t>
  </si>
  <si>
    <t>BCH Quân sự xã</t>
  </si>
  <si>
    <t>Phòng Văn hoá - Xã hội</t>
  </si>
  <si>
    <t>Sản lượng chè búp tươi đến năm 2030</t>
  </si>
  <si>
    <t>1.123.488</t>
  </si>
  <si>
    <t xml:space="preserve">Thu ngân sách địa phương không bao gồm thu tiền sử dụng đất </t>
  </si>
  <si>
    <t xml:space="preserve">Tốc độ tăng thu ngân sách địa phương không bao gồm thu tiền sử dụng đất </t>
  </si>
  <si>
    <t>Số khu công nghiệp, khu chế xuất đang hoạt động có hệ thống xử lý nước thải tập trung đạt tiêu chuẩn môi trường</t>
  </si>
  <si>
    <t>Tỷ lệ khu công nghiệp, khu chế xuất đang hoạt động có hệ thống xử lý nước thải tập trung đạt tiêu chuẩn môi trường</t>
  </si>
  <si>
    <t xml:space="preserve">Giữ vững an ninh chính trị, trật tự an toàn xã hội. Hoàn thành 100% chỉ tiêu tuyển quân hàng năm </t>
  </si>
  <si>
    <t>Kế hoạch
  giai đoạn 2026 - 2030</t>
  </si>
  <si>
    <t>Đơn vị tính: Triệu đồng</t>
  </si>
  <si>
    <t>TT</t>
  </si>
  <si>
    <t>Tên dự án</t>
  </si>
  <si>
    <t>Tổng diện tích dự án thực hiện GPMB
(ha)</t>
  </si>
  <si>
    <t>Trong đó diện tích đất ở kế hoạch thu của dự án (ha)</t>
  </si>
  <si>
    <t xml:space="preserve"> Dự kiến giá đất
  triệu  đồng/m2</t>
  </si>
  <si>
    <t xml:space="preserve">Nguồn thu tiền sử dụng đất  </t>
  </si>
  <si>
    <t xml:space="preserve">Kinh phí BTGPMB được đối trừ tiền sử dụng đất </t>
  </si>
  <si>
    <t xml:space="preserve">Kế hoạch thu giai đoạn 2026-2030 
(Nguồn từ thu tiền sử dụng đất sau khi trừ tiền BTGPMB) </t>
  </si>
  <si>
    <t>Dự kiến thu tiền sử dụng đất sau khi trừ tiền BTGPMB năm 2024  (triệu đồng)</t>
  </si>
  <si>
    <t>Dự kiến kinh phí bồi thường GPMB phần diện tích còn lại của dự án (phần chưa giải phóng)</t>
  </si>
  <si>
    <t>Dự kiến thu tiền sử dụng đất sau khi trừ tiền BTGPMB năm 2025  (triệu đồng)</t>
  </si>
  <si>
    <t>Ghi chú</t>
  </si>
  <si>
    <t>Tiền sử dụng đất sau  khi trừ tiền BTGPMB</t>
  </si>
  <si>
    <t>Trong đó</t>
  </si>
  <si>
    <t>Dự kiến tiền sử dụng đất sau  khi trừ tiền BTGPMB</t>
  </si>
  <si>
    <t xml:space="preserve">Dự kiến tiền sử dụng đất sau  khi trừ tiền BTGPMB </t>
  </si>
  <si>
    <t>Trích về NSTW (15%)</t>
  </si>
  <si>
    <t xml:space="preserve">Trích về ngân sách tỉnh </t>
  </si>
  <si>
    <t>Tiết kiệm 5% chi đầu tư theo Nghị quyết số 
245/2025/QH15
của Quốc hội</t>
  </si>
  <si>
    <t>Còn lại NS xã phân bổ vốn đầu tư công</t>
  </si>
  <si>
    <t>Trích về ngân sách tỉnh</t>
  </si>
  <si>
    <t xml:space="preserve">Chi công tác quản lý đất đai </t>
  </si>
  <si>
    <t xml:space="preserve">Dự kiến phân bổ đầu tư công năm 2024 </t>
  </si>
  <si>
    <t>Dự kiến phân bổ đầu tư công năm 2025</t>
  </si>
  <si>
    <t>I</t>
  </si>
  <si>
    <t>Kế hoạch nguồn ngân sách xã từ nguồn thu tiền sử dụng đất  (A+B)</t>
  </si>
  <si>
    <t xml:space="preserve">Thu cấp quyền sử dụng đất hộ gia đình cá nhân </t>
  </si>
  <si>
    <t>(Ngân sách cấp tỉnh hưởng 10%, ngân sách xã hưởng 90%)</t>
  </si>
  <si>
    <t>Khu dân cư, tái định cư</t>
  </si>
  <si>
    <t>Khu dân cư và tái định cư xóm Diễn xã Tân Đức, huyện Phú Bình (theo quy hoạch sử dụng đất: Khu dân cư xóm Diễn xã Tân Đức, huyện Phú Bình)</t>
  </si>
  <si>
    <t>Dự án đầu tư công (trích tỉnh 10%, xã hưởng 90%)</t>
  </si>
  <si>
    <t>Khu dân cư số 1 xã Tân Đức</t>
  </si>
  <si>
    <t>Dự án đấu giá lựa chọn nhà đầu tư (Ngân sách cấp tỉnh hưởng 70%, ngân sách xã hưởng 30%)</t>
  </si>
  <si>
    <t>Điểm dân cư trung tâm xã Tân Đức, huyện Phú Bình</t>
  </si>
  <si>
    <t xml:space="preserve">Khu dân cư Kha Sơn </t>
  </si>
  <si>
    <t>Khu dân cư số 2 xã Tân Đức</t>
  </si>
  <si>
    <t>Khu dân cư số 1 xã Lương Phú</t>
  </si>
  <si>
    <t>Khu dân cư số 2A, xã Tân Đức</t>
  </si>
  <si>
    <t>Khu dân cư Lương Phú - Tân Hòa</t>
  </si>
  <si>
    <t>Khu dân cư số 4 xã Tân Đức</t>
  </si>
  <si>
    <t>Khu dân cư trung tâm xã Lương Phú</t>
  </si>
  <si>
    <t>Khu dân cư số 2 xã Lương Phú</t>
  </si>
  <si>
    <t>Khu dân cư cửa ngõ phía Đông Nam tỉnh Thái Nguyên</t>
  </si>
  <si>
    <t>Khu dân cư Kha Bình Lâm</t>
  </si>
  <si>
    <t>Khu dân cư số 1 Thanh Ninh</t>
  </si>
  <si>
    <t>Khu dân cư số 2 Thanh Ninh</t>
  </si>
  <si>
    <t>II</t>
  </si>
  <si>
    <t>(Kèm theo Tờ trình số         /TTr-UBND ngày       tháng 6 năm 2026 của UBND xã Kha Sơn)</t>
  </si>
  <si>
    <t>Danh mục nhiệm vụ, dự án</t>
  </si>
  <si>
    <t>Địa điểm
 xây dựng</t>
  </si>
  <si>
    <t xml:space="preserve"> QĐ chủ trương đầu tư, QĐ phê duyệt dự án </t>
  </si>
  <si>
    <t xml:space="preserve">Tổng mức đầu tư dự kiến </t>
  </si>
  <si>
    <t>Kế hoạch vốn đầu tư công giai đoạn 2026-2030</t>
  </si>
  <si>
    <t xml:space="preserve">Chủ đầu tư/Đơn vị thực hiện </t>
  </si>
  <si>
    <t>Thời gian thực hiện</t>
  </si>
  <si>
    <t>Theo dự kiến đã thông qua</t>
  </si>
  <si>
    <t>Tổng</t>
  </si>
  <si>
    <t>NS TW</t>
  </si>
  <si>
    <t>Tỉnh</t>
  </si>
  <si>
    <t>Xã</t>
  </si>
  <si>
    <t xml:space="preserve">TỔNG CỘNG: </t>
  </si>
  <si>
    <t>Dự án công trình dân dụng (Trụ sở, Giáo dục)</t>
  </si>
  <si>
    <t>Nhà 3 tầng 15 phòng trường tiểu học Dương Thành</t>
  </si>
  <si>
    <t>Xã Kha Sơn</t>
  </si>
  <si>
    <t>Trung tâm Dịch vụ tổng hợp xã Kha Sơn</t>
  </si>
  <si>
    <t>2026-2028</t>
  </si>
  <si>
    <t>Đưa vào kế hoạch năm 2026, Đã khởi công xây đựng, đang triển khai thi công</t>
  </si>
  <si>
    <t>565 tỷ đồng</t>
  </si>
  <si>
    <t>Nhà 3 tầng 15 phòng trường THCS Tân Đức</t>
  </si>
  <si>
    <t>Nhà 3 tầng 15 phòng trường THCS Thanh Ninh</t>
  </si>
  <si>
    <t>Nhà đa năng trường THCS Kha Sơn</t>
  </si>
  <si>
    <t>Sửa chữa, cải tạo các trường học: THCS Kha Sơn, Tiểu học Tân Đức, THCS Dương Thành, Mầm non Dương Thành</t>
  </si>
  <si>
    <t>Bổ sung vào kế hoạch đầu tư công năm 2026, dự kiến khởi công  năm 2026</t>
  </si>
  <si>
    <t>Xây dựng mở rộng khuôn viên, cải tạo nhà lớp học trường tiểu học Kha Sơn</t>
  </si>
  <si>
    <t>2027-2029</t>
  </si>
  <si>
    <t>Mở rộng S trường, hạ tầng đồng bộ</t>
  </si>
  <si>
    <t>Xây dựng mở rộng khuôn viên, xây dựng nhà lớp học và các hạng mục phụ trợ trường mầm non Kha Sơn</t>
  </si>
  <si>
    <t>Dự kiến mở rộng khuôn viên nhà trường</t>
  </si>
  <si>
    <t>Xây dựng mở rộng khuôn viên, xây dựng nhà lớp học và các hạng mục phụ trợ trường mầm non Thanh Ninh</t>
  </si>
  <si>
    <t>Xây dựng nhà 2 tầng 12 phòng và nhà 2 tầng 8 phòng trường tiểu học Thanh Ninh</t>
  </si>
  <si>
    <t>Bổ sung</t>
  </si>
  <si>
    <t>Xây dựng nhà lớp học và hạng mục phụ trợ trường Mầm non Lương Phú</t>
  </si>
  <si>
    <t>Xây dựng nhà lớp học và hạng mục phụ trợ trường Tiểu học Lương Phú</t>
  </si>
  <si>
    <t>Bổ sung xoá nhà cấp 4</t>
  </si>
  <si>
    <t>Xây dựng nhà lớp học và hạng mục phụ trợ trường Mầm non Tân Đức</t>
  </si>
  <si>
    <t>Xây dựng nhà lớp học và hạng mục phụ trợ trường Mầm non Dương Thành</t>
  </si>
  <si>
    <t>Xây dựng khu hành chính và quảng trường trung tâm xã
(Giai đoạn 1: Quy hoạch khu Trụ sở làm việc rộng khoảng 12ha; San nền, xây dựng các công trình giao thông, hạ tầng kỹ thuật, Nhà làm việc)</t>
  </si>
  <si>
    <t>2028-2030</t>
  </si>
  <si>
    <t>Giảm tổng mức 15 tỷ</t>
  </si>
  <si>
    <t>Giảm trạm ý tế</t>
  </si>
  <si>
    <t>Xây dựng Trạm y tế xã Kha Sơn</t>
  </si>
  <si>
    <t>Công trình Giao thông</t>
  </si>
  <si>
    <t xml:space="preserve">Sửa chữa, cải tạo đường giao thông Xóm Sy Bình Lâm </t>
  </si>
  <si>
    <t xml:space="preserve">Sửa chữa, cải tạo tuyến đường từ cổng chào xóm soi đi điểm di tích lịch sử Rừng Rác </t>
  </si>
  <si>
    <t>Sửa chữa, cải tạo tuyến đường tỉnh ĐT.261D đoạn từ Km6+600 đến Km8+530 (Đoạn từ Trụ sở Công an xã Kha Sơn đi xóm Phẩm)</t>
  </si>
  <si>
    <t>Sửa chữa, cải tạo tuyến đường giao thông xóm Chiềng xã Kha Sơn</t>
  </si>
  <si>
    <t>Sửa chữa, cải tạo tuyến đường xóm Ngoài - xóm Viên - xóm Quẫn</t>
  </si>
  <si>
    <t>Sửa chữa, cải tạo tuyến đường giao thông từ ĐT.261D đi đầu Cầu Ca (Bờ Trái kênh trôi)</t>
  </si>
  <si>
    <t>Bổ sung chi phí giải phóng mặt bằng</t>
  </si>
  <si>
    <t>Chuyển sang thảm bê tông nhựa</t>
  </si>
  <si>
    <t>Sửa chữa, cải tạo tuyến đường giao thông xóm Diễn đi xóm Diễn Cầu</t>
  </si>
  <si>
    <t>Sửa chữa, cải tạo tuyến đường giao thông từ xóm Việt Ninh đi đầu Cầu Ca (Bờ phải kênh trôi)</t>
  </si>
  <si>
    <t>Thảm bê tông nhựa</t>
  </si>
  <si>
    <t>Bổ sung giải phóng mặt bằng</t>
  </si>
  <si>
    <t>Sửa chữa, cải tạo tuyến đường giao thông từ xóm Giàng, xóm Phú Yên, đi xóm Đồng Trong</t>
  </si>
  <si>
    <t>5 tỷ 2026</t>
  </si>
  <si>
    <t xml:space="preserve">Sửa chữa, cải tạo cầu, đường giao thông xóm Tân Thành </t>
  </si>
  <si>
    <t>Sửa chữa, cải tạo đường giao thông Xóm An Thành</t>
  </si>
  <si>
    <t>Sửa chữa, cải tạo đường giao thông Xóm An Phú</t>
  </si>
  <si>
    <t>Sửa chữa, cải tạo tuyến đường Xóm Sy Binh Lâm đi Việt Ninh</t>
  </si>
  <si>
    <t>Sửa chữa, cải tạo tuyến đường xóm Quẫn</t>
  </si>
  <si>
    <t>Sửa chữa cải tạo cầu Làng Bùa, xóm Tân Ngọc</t>
  </si>
  <si>
    <t>III</t>
  </si>
  <si>
    <t>Công trình hạ tầng kỹ thuật</t>
  </si>
  <si>
    <t>Lắp đặt hệ thống đèn led trang trí trên địa bàn xã</t>
  </si>
  <si>
    <t>Đưa vào kế hoạch năm 2026, Đã thi công hoàn thành</t>
  </si>
  <si>
    <t>Hệ thống chiếu sáng các tuyến đường ĐT261D từ Khu dân cư số 2  Lương Phú đi Thanh Ninh, Đường ĐH.46 đoạn từ ĐT.261E  đi Chợ Đồn, tuyến đường trục xóm Đồng Hương</t>
  </si>
  <si>
    <t>Đưa vào kế hoạch năm 2026, khơi công trong năm 2026</t>
  </si>
  <si>
    <t xml:space="preserve">Xây dựng, mở rộng sân vận động Thanh Ninh </t>
  </si>
  <si>
    <t>Xây dựng nghĩa trang Liệt sỹ Thanh Ninh</t>
  </si>
  <si>
    <t>IV</t>
  </si>
  <si>
    <t>Công trình nông nghiệp và phát triển nông thôn</t>
  </si>
  <si>
    <t>Xây dựng kênh tưới cánh đồng Hoàng xóm Ngô Trù</t>
  </si>
  <si>
    <t>Đang thực hiện, Khởi công năm 2026</t>
  </si>
  <si>
    <t>Xây dựng kênh tưới từ Ao Lác đến đồng Non Và xóm Xuốm</t>
  </si>
  <si>
    <t>Xây dựng Kênh tưới xóm An Phú</t>
  </si>
  <si>
    <t>Xây dưng kênh mương xóm Trại, xóm Trại Điện (Hạng mục: Kênh đồng Trầm Bứa, đồng Tròn xóm Trại; Kênh đồng Đình - Dộc Thông Xóm Trại điện</t>
  </si>
  <si>
    <t>Xây dưng kênh mương xóm Tiến Bộ, xóm Nguộn, xóm Phú Dương, xóm Quyết Thắng</t>
  </si>
  <si>
    <t>Xây dưng kênh mương xóm Phú Thanh 2, xóm Hoà Bình, Xóm Tân Thịnh (Hạng mục: Kênh đồng Ngoã xóm Phú Thanh 2; Kênh  xóm Hoà Bình); Kênh Xóm Tân Thịnh</t>
  </si>
  <si>
    <t>Đất xã:</t>
  </si>
  <si>
    <t>Xây dưng kênh mương Xóm Trung Tâm, xóm Việt Ninh, (Hạng mục: Kênh Đồng Đầu cầu, Đồng Cửa xóm Trung Tâm; kênh mương Đồng Gốc xanh xóm Việt Ninh;)</t>
  </si>
  <si>
    <t>Tổng Vốn GĐ:</t>
  </si>
  <si>
    <t>Xây dưng kênh mương Xóm Tân Thành (Hạng mục: Kênh Đồng Ao Cả, Đồng Thìn xóm Tân Thành;)</t>
  </si>
  <si>
    <t>Thêm</t>
  </si>
  <si>
    <t>TW</t>
  </si>
  <si>
    <t>V</t>
  </si>
  <si>
    <t>Lập nhiệm vụ chuẩn bị đầu tư, lập quy hoạch, Chi phí GPMB trụ sở công an, BCH Quân sự xã.</t>
  </si>
  <si>
    <t>17 phòng</t>
  </si>
  <si>
    <t>PHỤ BIỂU 04
KẾ HOẠCH THU TIỀN SỬ DỤNG ĐẤT GIAI ĐOẠN 2026-2030 XÃ KHA SƠN</t>
  </si>
  <si>
    <t>PHỤ BIỂU 03
KẾ HOẠCH CÁC DỰ ÁN ĐẦU TƯ CÔNG TRUNG HẠN GIAI ĐOẠN 2026-2030 XÃ KHA SƠN</t>
  </si>
  <si>
    <t>10,5</t>
  </si>
  <si>
    <t>Tốc độ tăng tổng giá trị sản phẩm trên địa bàn xã bình quân hằng năm</t>
  </si>
  <si>
    <t>Giữ vững và nâng cao chất lượng phổ cập giáo dục mầm non cho trẻ em từ 3 đến 5 tuổi; phổ cập giáo dục tiểu học, trung học cơ sở mức độ 3. Duy trì 100% trường học đạt chuẩn quốc gia</t>
  </si>
  <si>
    <t>(Kèm theo Kế hoạch số:          /KH-UBND ngày          tháng 8 năm 2026 của UBND xã Kha Sơn)</t>
  </si>
  <si>
    <t xml:space="preserve">PHỤ BIỂU 01
KẾ HOẠCH PHÁT TRIỂN KINH TẾ - XÃ HỘI GIAI ĐOẠN 2026-2030 TRÊN ĐỊA BÀN XÃ KHA SƠN </t>
  </si>
  <si>
    <t>Quyết định của tỉnh
giai đoạn 2026-2030</t>
  </si>
  <si>
    <t>Nghị quyết đại hội Đảng bộ</t>
  </si>
  <si>
    <t xml:space="preserve"> - Nông thôn mới năm 2026
  - Nông thôn mới hiện đại năm 2027</t>
  </si>
  <si>
    <t>(Kèm theo Kế hoạch số       /TTr-UBND ngày        tháng 8 năm 2026 của Uỷ ban nhân dân xã Kha Sơn)</t>
  </si>
  <si>
    <t>(Kèm theo Kế hoạch số       /KH-UBND ngày        tháng  8 năm 2026 của Uỷ ban nhân dân xã Kha Sơn)</t>
  </si>
  <si>
    <t>(Kèm theo Kế hoạch số        /KH-UBND ngày        tháng 8 năm 2026 của Ủy ban nhân dân xã Kha Sơn)</t>
  </si>
  <si>
    <t>TỔNG CỘNG (I+II)</t>
  </si>
  <si>
    <t>Giá trị sản phẩm nông, lâm nghiệp, thuỷ sản tăng bình quân/năm</t>
  </si>
  <si>
    <t xml:space="preserve">Phấn đấu đạt chuẩn xã nông thôn mới,  xã nông thôn mới hiện đại </t>
  </si>
  <si>
    <t>80
Trong đó có bằng cấp, chứng chỉ 38% trở lên</t>
  </si>
  <si>
    <t>Tỷ lệ hộ gia đình được dùng nước sạch đạt chuẩn theo quy định tại nông thôn</t>
  </si>
  <si>
    <t>Sản lượng lương thực có hạt đến năm 2030</t>
  </si>
  <si>
    <t>Sản lượng thịt gia súc, gia cầm chủ yếu xuất chuồng đến năm 2030</t>
  </si>
  <si>
    <t>Tỷ lệ xóm đạt chuẩn văn hóa hàng năm</t>
  </si>
  <si>
    <t xml:space="preserve">Tỷ lệ gia đình đạt chuẩn văn hóa hàng năm </t>
  </si>
  <si>
    <t xml:space="preserve">Tỷ lệ cơ quan, đơn vị, doanh nghiệp đạt chuẩn văn hóa hàng năm </t>
  </si>
  <si>
    <t>Giá trị sản xuất công nghiệp địa phương bình quân hàng năm</t>
  </si>
  <si>
    <t>Thu nhập bình quân đầu người đến năm 2030</t>
  </si>
  <si>
    <t>Tỷ lệ lao động qua đào tạo đến năm 2030</t>
  </si>
  <si>
    <t>PHỤ BIỂU 02
KẾ HOẠCH DANH MỤC CÁC DỰ ÁN THUỶ LỢI  TRÊN ĐỊA BÀN XÃ KHA SƠN GIAI ĐOẠN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</si>
</sst>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.0"/>
    <numFmt numFmtId="165" formatCode="#,##0.000"/>
    <numFmt numFmtId="166" formatCode="0.0"/>
    <numFmt numFmtId="167" formatCode="_-* #,##0.00\ _₫_-;\-* #,##0.00\ _₫_-;_-* &quot;-&quot;??\ _₫_-;_-@_-"/>
    <numFmt numFmtId="168" formatCode="_(* #,##0_);_(* \(#,##0\);_(* &quot;-&quot;??_);_(@_)"/>
    <numFmt numFmtId="169" formatCode="_(* #,##0.0000_);_(* \(#,##0.0000\);_(* &quot;-&quot;??_);_(@_)"/>
  </numFmts>
  <fonts count="27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charset val="134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rgb="FFFF0000"/>
      <name val="Times New Roman"/>
      <family val="1"/>
    </font>
    <font>
      <sz val="11"/>
      <name val="Times New Roman"/>
      <family val="1"/>
    </font>
    <font>
      <sz val="12"/>
      <color rgb="FFC00000"/>
      <name val="Times New Roman"/>
      <family val="1"/>
    </font>
    <font>
      <b/>
      <i/>
      <sz val="13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i/>
      <sz val="16"/>
      <name val="Times New Roman"/>
      <family val="1"/>
    </font>
    <font>
      <sz val="11"/>
      <color indexed="8"/>
      <name val="Calibri"/>
      <family val="2"/>
    </font>
    <font>
      <i/>
      <sz val="14"/>
      <color theme="1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7" fontId="23" fillId="0" borderId="0" applyFont="0" applyFill="0" applyBorder="0" applyAlignment="0" applyProtection="0"/>
  </cellStyleXfs>
  <cellXfs count="328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3" fontId="4" fillId="3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3" fontId="1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0" fontId="9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vertical="center"/>
    </xf>
    <xf numFmtId="0" fontId="10" fillId="3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3" borderId="0" xfId="1" applyFont="1" applyFill="1" applyAlignment="1">
      <alignment horizontal="right" vertical="center"/>
    </xf>
    <xf numFmtId="164" fontId="9" fillId="3" borderId="0" xfId="1" applyNumberFormat="1" applyFont="1" applyFill="1" applyAlignment="1">
      <alignment horizontal="center" vertical="center" wrapText="1"/>
    </xf>
    <xf numFmtId="3" fontId="3" fillId="3" borderId="0" xfId="1" applyNumberFormat="1" applyFont="1" applyFill="1" applyAlignment="1">
      <alignment vertical="center"/>
    </xf>
    <xf numFmtId="3" fontId="12" fillId="3" borderId="0" xfId="1" applyNumberFormat="1" applyFont="1" applyFill="1" applyAlignment="1">
      <alignment horizontal="center" vertical="center" wrapText="1"/>
    </xf>
    <xf numFmtId="3" fontId="5" fillId="3" borderId="0" xfId="1" applyNumberFormat="1" applyFont="1" applyFill="1" applyAlignment="1">
      <alignment horizontal="center" vertical="center" wrapText="1"/>
    </xf>
    <xf numFmtId="3" fontId="9" fillId="3" borderId="0" xfId="1" applyNumberFormat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3" fontId="3" fillId="3" borderId="0" xfId="1" applyNumberFormat="1" applyFont="1" applyFill="1" applyAlignment="1">
      <alignment horizontal="center" vertical="center" wrapText="1"/>
    </xf>
    <xf numFmtId="3" fontId="9" fillId="3" borderId="0" xfId="1" applyNumberFormat="1" applyFont="1" applyFill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right" vertical="center" wrapText="1"/>
    </xf>
    <xf numFmtId="4" fontId="13" fillId="0" borderId="1" xfId="2" applyNumberFormat="1" applyFont="1" applyBorder="1" applyAlignment="1">
      <alignment horizontal="right" vertical="center" wrapText="1"/>
    </xf>
    <xf numFmtId="3" fontId="16" fillId="3" borderId="0" xfId="1" applyNumberFormat="1" applyFont="1" applyFill="1" applyAlignment="1">
      <alignment horizontal="center" vertical="center" wrapText="1"/>
    </xf>
    <xf numFmtId="0" fontId="17" fillId="3" borderId="0" xfId="1" applyFont="1" applyFill="1" applyAlignment="1">
      <alignment vertical="center"/>
    </xf>
    <xf numFmtId="0" fontId="13" fillId="0" borderId="1" xfId="2" applyFont="1" applyBorder="1" applyAlignment="1">
      <alignment horizontal="left" vertical="center" wrapText="1"/>
    </xf>
    <xf numFmtId="4" fontId="13" fillId="0" borderId="1" xfId="3" applyNumberFormat="1" applyFont="1" applyFill="1" applyBorder="1" applyAlignment="1">
      <alignment horizontal="right" vertical="center" wrapText="1"/>
    </xf>
    <xf numFmtId="165" fontId="3" fillId="3" borderId="0" xfId="1" applyNumberFormat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right" vertical="center"/>
    </xf>
    <xf numFmtId="0" fontId="19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/>
    </xf>
    <xf numFmtId="0" fontId="20" fillId="3" borderId="0" xfId="2" applyFont="1" applyFill="1"/>
    <xf numFmtId="0" fontId="20" fillId="2" borderId="1" xfId="2" applyFont="1" applyFill="1" applyBorder="1"/>
    <xf numFmtId="0" fontId="20" fillId="3" borderId="1" xfId="2" applyFont="1" applyFill="1" applyBorder="1"/>
    <xf numFmtId="0" fontId="21" fillId="3" borderId="0" xfId="2" applyFont="1" applyFill="1" applyAlignment="1">
      <alignment horizontal="center" vertical="center"/>
    </xf>
    <xf numFmtId="0" fontId="20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left" vertical="center" wrapText="1"/>
    </xf>
    <xf numFmtId="43" fontId="21" fillId="3" borderId="0" xfId="2" applyNumberFormat="1" applyFont="1" applyFill="1" applyAlignment="1">
      <alignment horizontal="right" vertical="center"/>
    </xf>
    <xf numFmtId="43" fontId="22" fillId="3" borderId="0" xfId="2" applyNumberFormat="1" applyFont="1" applyFill="1" applyAlignment="1">
      <alignment horizontal="right" vertical="center"/>
    </xf>
    <xf numFmtId="43" fontId="21" fillId="3" borderId="0" xfId="2" applyNumberFormat="1" applyFont="1" applyFill="1" applyAlignment="1">
      <alignment horizontal="center" vertical="center"/>
    </xf>
    <xf numFmtId="43" fontId="21" fillId="3" borderId="0" xfId="2" applyNumberFormat="1" applyFont="1" applyFill="1" applyAlignment="1">
      <alignment vertical="center"/>
    </xf>
    <xf numFmtId="43" fontId="21" fillId="3" borderId="3" xfId="2" applyNumberFormat="1" applyFont="1" applyFill="1" applyBorder="1" applyAlignment="1">
      <alignment vertical="center"/>
    </xf>
    <xf numFmtId="43" fontId="21" fillId="2" borderId="1" xfId="2" applyNumberFormat="1" applyFont="1" applyFill="1" applyBorder="1" applyAlignment="1">
      <alignment vertical="center"/>
    </xf>
    <xf numFmtId="43" fontId="21" fillId="3" borderId="1" xfId="2" applyNumberFormat="1" applyFont="1" applyFill="1" applyBorder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8" fontId="5" fillId="3" borderId="1" xfId="4" applyNumberFormat="1" applyFont="1" applyFill="1" applyBorder="1" applyAlignment="1">
      <alignment horizontal="center" vertical="center" wrapText="1"/>
    </xf>
    <xf numFmtId="168" fontId="5" fillId="3" borderId="6" xfId="4" applyNumberFormat="1" applyFont="1" applyFill="1" applyBorder="1" applyAlignment="1">
      <alignment horizontal="center" vertical="center" wrapText="1"/>
    </xf>
    <xf numFmtId="168" fontId="5" fillId="3" borderId="7" xfId="4" applyNumberFormat="1" applyFont="1" applyFill="1" applyBorder="1" applyAlignment="1">
      <alignment horizontal="center" vertical="center" wrapText="1"/>
    </xf>
    <xf numFmtId="0" fontId="5" fillId="3" borderId="0" xfId="4" applyNumberFormat="1" applyFont="1" applyFill="1" applyBorder="1" applyAlignment="1">
      <alignment horizontal="center" vertical="center" wrapText="1"/>
    </xf>
    <xf numFmtId="3" fontId="20" fillId="2" borderId="0" xfId="2" applyNumberFormat="1" applyFont="1" applyFill="1" applyAlignment="1">
      <alignment horizontal="center" vertical="center" wrapText="1"/>
    </xf>
    <xf numFmtId="3" fontId="5" fillId="3" borderId="1" xfId="4" applyNumberFormat="1" applyFont="1" applyFill="1" applyBorder="1" applyAlignment="1">
      <alignment horizontal="right" vertical="center" wrapText="1"/>
    </xf>
    <xf numFmtId="0" fontId="20" fillId="3" borderId="0" xfId="2" applyFont="1" applyFill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left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3" fontId="5" fillId="3" borderId="6" xfId="2" applyNumberFormat="1" applyFont="1" applyFill="1" applyBorder="1" applyAlignment="1">
      <alignment horizontal="center" vertical="center" wrapText="1"/>
    </xf>
    <xf numFmtId="3" fontId="5" fillId="3" borderId="7" xfId="2" applyNumberFormat="1" applyFont="1" applyFill="1" applyBorder="1" applyAlignment="1">
      <alignment horizontal="center" vertical="center" wrapText="1"/>
    </xf>
    <xf numFmtId="3" fontId="5" fillId="3" borderId="0" xfId="4" applyNumberFormat="1" applyFont="1" applyFill="1" applyBorder="1" applyAlignment="1">
      <alignment horizontal="right" vertical="center" wrapText="1"/>
    </xf>
    <xf numFmtId="3" fontId="19" fillId="3" borderId="0" xfId="2" applyNumberFormat="1" applyFont="1" applyFill="1" applyAlignment="1">
      <alignment horizontal="center" vertical="center" wrapText="1"/>
    </xf>
    <xf numFmtId="3" fontId="20" fillId="3" borderId="0" xfId="2" applyNumberFormat="1" applyFont="1" applyFill="1" applyAlignment="1">
      <alignment vertical="center" wrapText="1"/>
    </xf>
    <xf numFmtId="0" fontId="19" fillId="3" borderId="0" xfId="2" applyFont="1" applyFill="1" applyAlignment="1">
      <alignment vertical="center" wrapText="1"/>
    </xf>
    <xf numFmtId="0" fontId="19" fillId="3" borderId="0" xfId="2" applyFont="1" applyFill="1"/>
    <xf numFmtId="3" fontId="19" fillId="2" borderId="1" xfId="2" applyNumberFormat="1" applyFont="1" applyFill="1" applyBorder="1"/>
    <xf numFmtId="0" fontId="19" fillId="3" borderId="1" xfId="2" applyFont="1" applyFill="1" applyBorder="1"/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19" fillId="3" borderId="0" xfId="2" applyNumberFormat="1" applyFont="1" applyFill="1"/>
    <xf numFmtId="0" fontId="13" fillId="0" borderId="1" xfId="1" applyFont="1" applyBorder="1" applyAlignment="1">
      <alignment horizontal="center" vertical="center" wrapText="1"/>
    </xf>
    <xf numFmtId="0" fontId="13" fillId="0" borderId="1" xfId="2" applyFont="1" applyBorder="1" applyAlignment="1">
      <alignment vertical="center" wrapText="1"/>
    </xf>
    <xf numFmtId="0" fontId="13" fillId="3" borderId="1" xfId="2" applyFont="1" applyFill="1" applyBorder="1" applyAlignment="1">
      <alignment horizontal="center" vertical="center" wrapText="1"/>
    </xf>
    <xf numFmtId="168" fontId="13" fillId="0" borderId="1" xfId="3" applyNumberFormat="1" applyFont="1" applyFill="1" applyBorder="1" applyAlignment="1">
      <alignment horizontal="right" vertical="center"/>
    </xf>
    <xf numFmtId="3" fontId="13" fillId="3" borderId="1" xfId="2" applyNumberFormat="1" applyFont="1" applyFill="1" applyBorder="1" applyAlignment="1">
      <alignment horizontal="right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168" fontId="13" fillId="3" borderId="1" xfId="3" applyNumberFormat="1" applyFont="1" applyFill="1" applyBorder="1" applyAlignment="1">
      <alignment horizontal="right" vertical="center"/>
    </xf>
    <xf numFmtId="168" fontId="13" fillId="0" borderId="0" xfId="3" applyNumberFormat="1" applyFont="1" applyFill="1" applyBorder="1" applyAlignment="1">
      <alignment horizontal="right" vertical="center"/>
    </xf>
    <xf numFmtId="3" fontId="22" fillId="3" borderId="0" xfId="2" applyNumberFormat="1" applyFont="1" applyFill="1" applyAlignment="1">
      <alignment horizontal="center" vertical="center" wrapText="1"/>
    </xf>
    <xf numFmtId="3" fontId="20" fillId="3" borderId="0" xfId="2" applyNumberFormat="1" applyFont="1" applyFill="1"/>
    <xf numFmtId="0" fontId="13" fillId="3" borderId="1" xfId="1" applyFont="1" applyFill="1" applyBorder="1" applyAlignment="1">
      <alignment horizontal="center" vertical="center" wrapText="1"/>
    </xf>
    <xf numFmtId="169" fontId="13" fillId="0" borderId="0" xfId="3" applyNumberFormat="1" applyFont="1" applyFill="1" applyBorder="1" applyAlignment="1">
      <alignment horizontal="right" vertical="center"/>
    </xf>
    <xf numFmtId="0" fontId="13" fillId="3" borderId="1" xfId="2" applyFont="1" applyFill="1" applyBorder="1"/>
    <xf numFmtId="0" fontId="13" fillId="2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168" fontId="13" fillId="2" borderId="1" xfId="3" applyNumberFormat="1" applyFont="1" applyFill="1" applyBorder="1" applyAlignment="1">
      <alignment horizontal="right" vertical="center"/>
    </xf>
    <xf numFmtId="3" fontId="13" fillId="2" borderId="1" xfId="2" applyNumberFormat="1" applyFont="1" applyFill="1" applyBorder="1" applyAlignment="1">
      <alignment horizontal="right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168" fontId="13" fillId="2" borderId="0" xfId="3" applyNumberFormat="1" applyFont="1" applyFill="1" applyBorder="1" applyAlignment="1">
      <alignment horizontal="right" vertical="center"/>
    </xf>
    <xf numFmtId="0" fontId="20" fillId="2" borderId="0" xfId="2" applyFont="1" applyFill="1" applyAlignment="1">
      <alignment horizontal="center" vertical="center" wrapText="1"/>
    </xf>
    <xf numFmtId="0" fontId="20" fillId="2" borderId="0" xfId="2" applyFont="1" applyFill="1"/>
    <xf numFmtId="0" fontId="13" fillId="3" borderId="6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3" fontId="20" fillId="3" borderId="1" xfId="2" applyNumberFormat="1" applyFont="1" applyFill="1" applyBorder="1" applyAlignment="1">
      <alignment horizontal="center" vertical="center" wrapText="1"/>
    </xf>
    <xf numFmtId="168" fontId="20" fillId="3" borderId="0" xfId="2" applyNumberFormat="1" applyFont="1" applyFill="1" applyAlignment="1">
      <alignment vertical="center"/>
    </xf>
    <xf numFmtId="0" fontId="20" fillId="3" borderId="0" xfId="2" applyFont="1" applyFill="1" applyAlignment="1">
      <alignment vertical="center"/>
    </xf>
    <xf numFmtId="0" fontId="13" fillId="3" borderId="1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18" fillId="3" borderId="1" xfId="2" applyFont="1" applyFill="1" applyBorder="1"/>
    <xf numFmtId="168" fontId="5" fillId="0" borderId="1" xfId="2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68" fontId="5" fillId="3" borderId="1" xfId="2" applyNumberFormat="1" applyFont="1" applyFill="1" applyBorder="1" applyAlignment="1">
      <alignment horizontal="right" vertical="center"/>
    </xf>
    <xf numFmtId="0" fontId="22" fillId="3" borderId="0" xfId="2" applyFont="1" applyFill="1" applyAlignment="1">
      <alignment horizontal="center"/>
    </xf>
    <xf numFmtId="0" fontId="22" fillId="3" borderId="0" xfId="2" applyFont="1" applyFill="1"/>
    <xf numFmtId="0" fontId="22" fillId="2" borderId="1" xfId="2" applyFont="1" applyFill="1" applyBorder="1"/>
    <xf numFmtId="0" fontId="22" fillId="3" borderId="1" xfId="2" applyFont="1" applyFill="1" applyBorder="1"/>
    <xf numFmtId="0" fontId="19" fillId="2" borderId="1" xfId="2" applyFont="1" applyFill="1" applyBorder="1"/>
    <xf numFmtId="3" fontId="20" fillId="3" borderId="0" xfId="2" applyNumberFormat="1" applyFont="1" applyFill="1" applyAlignment="1">
      <alignment horizontal="center" vertical="center" wrapText="1"/>
    </xf>
    <xf numFmtId="0" fontId="20" fillId="3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3" borderId="1" xfId="2" applyFont="1" applyFill="1" applyBorder="1" applyAlignment="1">
      <alignment horizontal="left"/>
    </xf>
    <xf numFmtId="0" fontId="22" fillId="3" borderId="0" xfId="2" applyFont="1" applyFill="1" applyAlignment="1">
      <alignment horizontal="left" vertical="center" wrapText="1"/>
    </xf>
    <xf numFmtId="0" fontId="22" fillId="3" borderId="0" xfId="2" applyFont="1" applyFill="1" applyAlignment="1">
      <alignment horizontal="left"/>
    </xf>
    <xf numFmtId="0" fontId="22" fillId="2" borderId="1" xfId="2" applyFont="1" applyFill="1" applyBorder="1" applyAlignment="1">
      <alignment horizontal="left"/>
    </xf>
    <xf numFmtId="0" fontId="22" fillId="3" borderId="1" xfId="2" applyFont="1" applyFill="1" applyBorder="1" applyAlignment="1">
      <alignment horizontal="left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20" fillId="2" borderId="0" xfId="2" applyFont="1" applyFill="1" applyAlignment="1">
      <alignment vertical="center" wrapText="1"/>
    </xf>
    <xf numFmtId="0" fontId="22" fillId="3" borderId="1" xfId="2" applyFont="1" applyFill="1" applyBorder="1" applyAlignment="1">
      <alignment horizontal="center"/>
    </xf>
    <xf numFmtId="0" fontId="21" fillId="3" borderId="0" xfId="2" applyFont="1" applyFill="1" applyAlignment="1">
      <alignment vertical="center"/>
    </xf>
    <xf numFmtId="0" fontId="20" fillId="3" borderId="1" xfId="2" applyFont="1" applyFill="1" applyBorder="1" applyAlignment="1">
      <alignment horizontal="center" vertical="center" wrapText="1"/>
    </xf>
    <xf numFmtId="3" fontId="19" fillId="3" borderId="1" xfId="2" applyNumberFormat="1" applyFont="1" applyFill="1" applyBorder="1" applyAlignment="1">
      <alignment horizontal="center" vertical="center" wrapText="1"/>
    </xf>
    <xf numFmtId="3" fontId="22" fillId="3" borderId="1" xfId="2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168" fontId="20" fillId="3" borderId="0" xfId="2" applyNumberFormat="1" applyFont="1" applyFill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169" fontId="20" fillId="3" borderId="0" xfId="2" applyNumberFormat="1" applyFont="1" applyFill="1" applyAlignment="1">
      <alignment horizontal="center" vertical="center" wrapText="1"/>
    </xf>
    <xf numFmtId="168" fontId="20" fillId="2" borderId="0" xfId="2" applyNumberFormat="1" applyFont="1" applyFill="1"/>
    <xf numFmtId="0" fontId="20" fillId="2" borderId="0" xfId="2" applyFont="1" applyFill="1" applyAlignment="1">
      <alignment vertical="center"/>
    </xf>
    <xf numFmtId="168" fontId="20" fillId="3" borderId="0" xfId="2" applyNumberFormat="1" applyFont="1" applyFill="1"/>
    <xf numFmtId="0" fontId="13" fillId="2" borderId="7" xfId="1" applyFont="1" applyFill="1" applyBorder="1" applyAlignment="1">
      <alignment horizontal="center" vertical="center" wrapText="1"/>
    </xf>
    <xf numFmtId="168" fontId="5" fillId="0" borderId="1" xfId="3" applyNumberFormat="1" applyFont="1" applyFill="1" applyBorder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3" fontId="1" fillId="3" borderId="1" xfId="1" applyNumberFormat="1" applyFont="1" applyFill="1" applyBorder="1" applyAlignment="1">
      <alignment horizontal="center" vertical="center" wrapText="1"/>
    </xf>
    <xf numFmtId="168" fontId="1" fillId="0" borderId="0" xfId="1" applyNumberFormat="1" applyFont="1" applyAlignment="1">
      <alignment horizontal="center" vertical="center" wrapText="1"/>
    </xf>
    <xf numFmtId="168" fontId="5" fillId="2" borderId="1" xfId="3" applyNumberFormat="1" applyFont="1" applyFill="1" applyBorder="1" applyAlignment="1">
      <alignment horizontal="right" vertical="center"/>
    </xf>
    <xf numFmtId="168" fontId="19" fillId="3" borderId="0" xfId="2" applyNumberFormat="1" applyFont="1" applyFill="1"/>
    <xf numFmtId="0" fontId="20" fillId="3" borderId="0" xfId="2" applyFont="1" applyFill="1" applyAlignment="1">
      <alignment horizontal="right" vertical="center" wrapText="1"/>
    </xf>
    <xf numFmtId="0" fontId="13" fillId="3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wrapText="1"/>
    </xf>
    <xf numFmtId="0" fontId="20" fillId="3" borderId="0" xfId="2" applyFont="1" applyFill="1" applyAlignment="1">
      <alignment horizontal="right"/>
    </xf>
    <xf numFmtId="0" fontId="13" fillId="3" borderId="0" xfId="2" applyFont="1" applyFill="1" applyAlignment="1">
      <alignment horizontal="center"/>
    </xf>
    <xf numFmtId="0" fontId="20" fillId="3" borderId="0" xfId="2" applyFont="1" applyFill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vertical="center" wrapText="1"/>
    </xf>
    <xf numFmtId="3" fontId="24" fillId="3" borderId="1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165" fontId="6" fillId="3" borderId="4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/>
    <xf numFmtId="0" fontId="13" fillId="0" borderId="1" xfId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/>
    <xf numFmtId="3" fontId="13" fillId="0" borderId="1" xfId="2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right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horizontal="left" vertical="center" wrapText="1"/>
    </xf>
    <xf numFmtId="4" fontId="13" fillId="0" borderId="1" xfId="2" applyNumberFormat="1" applyFont="1" applyFill="1" applyBorder="1" applyAlignment="1">
      <alignment horizontal="right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5" fillId="0" borderId="1" xfId="2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4" fontId="26" fillId="3" borderId="1" xfId="1" applyNumberFormat="1" applyFont="1" applyFill="1" applyBorder="1" applyAlignment="1">
      <alignment horizontal="center" vertical="center" wrapText="1"/>
    </xf>
    <xf numFmtId="1" fontId="12" fillId="3" borderId="1" xfId="1" applyNumberFormat="1" applyFont="1" applyFill="1" applyBorder="1" applyAlignment="1">
      <alignment horizontal="center" vertical="center" wrapText="1"/>
    </xf>
    <xf numFmtId="3" fontId="12" fillId="3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2" fillId="3" borderId="1" xfId="1" applyNumberFormat="1" applyFont="1" applyFill="1" applyBorder="1" applyAlignment="1">
      <alignment horizontal="right" vertical="center" wrapText="1"/>
    </xf>
    <xf numFmtId="3" fontId="12" fillId="3" borderId="0" xfId="1" applyNumberFormat="1" applyFont="1" applyFill="1" applyBorder="1" applyAlignment="1">
      <alignment horizontal="center" vertical="center" wrapText="1"/>
    </xf>
    <xf numFmtId="166" fontId="5" fillId="3" borderId="1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vertical="center"/>
    </xf>
    <xf numFmtId="3" fontId="5" fillId="3" borderId="1" xfId="1" applyNumberFormat="1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>
      <alignment horizontal="center" vertical="center" wrapText="1"/>
    </xf>
    <xf numFmtId="3" fontId="5" fillId="3" borderId="0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13" fillId="3" borderId="1" xfId="1" applyNumberFormat="1" applyFont="1" applyFill="1" applyBorder="1" applyAlignment="1">
      <alignment horizontal="right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3" fontId="3" fillId="3" borderId="0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3" fontId="9" fillId="3" borderId="0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left" vertical="center" wrapText="1"/>
    </xf>
    <xf numFmtId="164" fontId="13" fillId="3" borderId="1" xfId="1" applyNumberFormat="1" applyFont="1" applyFill="1" applyBorder="1" applyAlignment="1">
      <alignment horizontal="right" vertical="center" wrapText="1"/>
    </xf>
    <xf numFmtId="3" fontId="13" fillId="3" borderId="1" xfId="1" applyNumberFormat="1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right" vertical="center"/>
    </xf>
    <xf numFmtId="0" fontId="12" fillId="3" borderId="1" xfId="1" applyFont="1" applyFill="1" applyBorder="1" applyAlignment="1">
      <alignment horizontal="right" vertical="center"/>
    </xf>
    <xf numFmtId="0" fontId="13" fillId="3" borderId="1" xfId="1" applyFont="1" applyFill="1" applyBorder="1" applyAlignment="1">
      <alignment vertical="center"/>
    </xf>
    <xf numFmtId="0" fontId="13" fillId="3" borderId="1" xfId="1" applyFont="1" applyFill="1" applyBorder="1" applyAlignment="1">
      <alignment horizontal="center" vertical="center"/>
    </xf>
    <xf numFmtId="3" fontId="16" fillId="3" borderId="1" xfId="1" applyNumberFormat="1" applyFont="1" applyFill="1" applyBorder="1" applyAlignment="1">
      <alignment horizontal="center" vertical="center" wrapText="1"/>
    </xf>
    <xf numFmtId="3" fontId="16" fillId="3" borderId="0" xfId="1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165" fontId="13" fillId="3" borderId="1" xfId="1" applyNumberFormat="1" applyFont="1" applyFill="1" applyBorder="1" applyAlignment="1">
      <alignment horizontal="right" vertical="center" wrapText="1"/>
    </xf>
    <xf numFmtId="3" fontId="13" fillId="3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2" fontId="13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left" vertical="center" wrapText="1"/>
    </xf>
    <xf numFmtId="2" fontId="15" fillId="0" borderId="1" xfId="1" applyNumberFormat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right" vertical="center" wrapText="1"/>
    </xf>
    <xf numFmtId="3" fontId="13" fillId="0" borderId="1" xfId="1" applyNumberFormat="1" applyFont="1" applyFill="1" applyBorder="1" applyAlignment="1">
      <alignment horizontal="right" vertical="center" wrapText="1"/>
    </xf>
    <xf numFmtId="3" fontId="13" fillId="0" borderId="1" xfId="1" applyNumberFormat="1" applyFont="1" applyFill="1" applyBorder="1" applyAlignment="1">
      <alignment vertical="center"/>
    </xf>
    <xf numFmtId="0" fontId="13" fillId="4" borderId="1" xfId="1" applyFont="1" applyFill="1" applyBorder="1" applyAlignment="1">
      <alignment horizontal="right" vertical="center"/>
    </xf>
    <xf numFmtId="0" fontId="12" fillId="4" borderId="1" xfId="1" applyFont="1" applyFill="1" applyBorder="1" applyAlignment="1">
      <alignment horizontal="right" vertical="center"/>
    </xf>
    <xf numFmtId="0" fontId="13" fillId="4" borderId="1" xfId="1" applyFont="1" applyFill="1" applyBorder="1" applyAlignment="1">
      <alignment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 wrapText="1"/>
    </xf>
    <xf numFmtId="2" fontId="13" fillId="0" borderId="1" xfId="1" applyNumberFormat="1" applyFont="1" applyFill="1" applyBorder="1" applyAlignment="1">
      <alignment horizontal="right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19" fillId="3" borderId="0" xfId="2" applyFont="1" applyFill="1" applyAlignment="1">
      <alignment horizontal="center" vertical="center" wrapText="1"/>
    </xf>
    <xf numFmtId="0" fontId="21" fillId="3" borderId="0" xfId="2" applyFont="1" applyFill="1" applyAlignment="1">
      <alignment horizontal="center" vertical="center"/>
    </xf>
    <xf numFmtId="43" fontId="21" fillId="3" borderId="3" xfId="2" applyNumberFormat="1" applyFont="1" applyFill="1" applyBorder="1" applyAlignment="1">
      <alignment horizontal="right" vertical="center"/>
    </xf>
    <xf numFmtId="164" fontId="9" fillId="3" borderId="9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6" fontId="9" fillId="3" borderId="9" xfId="0" applyNumberFormat="1" applyFont="1" applyFill="1" applyBorder="1" applyAlignment="1">
      <alignment horizontal="center" vertical="center" wrapText="1"/>
    </xf>
    <xf numFmtId="166" fontId="9" fillId="3" borderId="11" xfId="0" applyNumberFormat="1" applyFont="1" applyFill="1" applyBorder="1" applyAlignment="1">
      <alignment horizontal="center" vertical="center" wrapText="1"/>
    </xf>
    <xf numFmtId="166" fontId="9" fillId="3" borderId="10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9" fillId="3" borderId="11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4" fontId="11" fillId="3" borderId="1" xfId="1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/>
    </xf>
    <xf numFmtId="166" fontId="9" fillId="3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5">
    <cellStyle name="Comma 11 2" xfId="3"/>
    <cellStyle name="Comma 3" xfId="4"/>
    <cellStyle name="Normal" xfId="0" builtinId="0"/>
    <cellStyle name="Normal 10 2" xfId="2"/>
    <cellStyle name="Normal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i%20Lan%202025/&#273;&#7847;u%20t&#432;%20c&#244;ng%20giai%20&#273;o&#7841;n%202010-2025/BC%20K&#7871;t%20qu&#7843;%20trung%20h&#7841;n%20G&#272;%20202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H&#210;NG%20KINH%20T&#7870;/3.%20B&#193;O%20C&#193;O%20H&#272;ND/7.%20K&#7870;%20HO&#7840;CH%20CH&#205;NH%20TH&#7912;C%20&#272;TC%20TRUNG%20H&#7840;N%2026%2030/B&#193;O%20C&#193;O%20T&#7880;NH%20KH%20&#272;TC/G&#432;i%20t&#7881;nh%20u&#7927;%20D&#7921;%20ki&#7871;n%20&#272;TC%20G&#272;%2026%2030%20(s&#7917;a%20CTMT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H&#210;NG%20KINH%20T&#7870;/3.%20B&#193;O%20C&#193;O%20H&#272;ND/8.%20K&#7922;%20H&#7884;P%20TH&#7912;%206%20C&#272;TC%20V&#192;%20CTMT/1.%20&#272;TC%20TRUNG%20H&#7840;N%2026%2030/TR&#204;NH%20K&#7922;%20H&#7884;P%20TH&#7912;%206/2.%20Bi&#7875;u%20&#272;TC%20G&#272;%2026%20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Dieu chinh TH"/>
      <sheetName val="II. Tong hop"/>
      <sheetName val="A.II. Cơ cấu ngành"/>
      <sheetName val="III.NSTW"/>
      <sheetName val="IV.ODA"/>
      <sheetName val="V. CTPH"/>
      <sheetName val="VI.NSDP"/>
      <sheetName val="VII.XSKT"/>
      <sheetName val="VIII.VON DAT"/>
      <sheetName val="8.VON DAT TANG THEM"/>
      <sheetName val="IX.KCN"/>
      <sheetName val="TH nhiem vu"/>
      <sheetName val="Danh muc"/>
      <sheetName val="Tong so du an"/>
      <sheetName val="Sheet1"/>
      <sheetName val="Sheet2"/>
      <sheetName val="Sheet3"/>
      <sheetName val="Chưa giao vốn"/>
      <sheetName val="Sheet4"/>
      <sheetName val="A.X. Danh mục còn nhu cầu"/>
      <sheetName val="X. DA THIẾU VỐN 2024"/>
      <sheetName val="XI. DA THIẾU VỐN 2025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mục ĐTC 26-30"/>
      <sheetName val="Danh mục dự án 26-30"/>
      <sheetName val="11 QHCT chua thuc hien"/>
      <sheetName val="CNN, KDC"/>
      <sheetName val="Giao NV"/>
      <sheetName val="Sheet2"/>
      <sheetName val="TỔNG NGUỒN"/>
      <sheetName val="CTMT"/>
      <sheetName val="PB 01 Nguồn GĐ 26-30"/>
      <sheetName val="PB 02 DA chuyển tiếp"/>
      <sheetName val="PB 03 Kế hoạch ĐTC 26-30"/>
      <sheetName val="BS"/>
      <sheetName val="PB 01 Nguồn năm 2026"/>
      <sheetName val="PB 02 KH ĐTC 2026"/>
      <sheetName val="Nguồn thu 2026 bc stc"/>
      <sheetName val="Nguồn thu 26-30 bc stc"/>
      <sheetName val="DA ĐTC chuyển tiếP từ 21-25"/>
      <sheetName val="Dự Kiến nguồn vốn"/>
      <sheetName val="QĐ UBND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M8">
            <v>756568.52098450018</v>
          </cell>
        </row>
      </sheetData>
      <sheetData sheetId="9" refreshError="1">
        <row r="2">
          <cell r="A2" t="str">
            <v>(Kèm theo Tờ trình số       /TTr-UBND ngày        tháng 6 năm 2026 của Uy ban nhân dân xã Kha Sơn)</v>
          </cell>
        </row>
        <row r="8">
          <cell r="I8">
            <v>131778</v>
          </cell>
        </row>
      </sheetData>
      <sheetData sheetId="10" refreshError="1"/>
      <sheetData sheetId="11" refreshError="1"/>
      <sheetData sheetId="12" refreshError="1">
        <row r="8">
          <cell r="K8">
            <v>40800.160819999997</v>
          </cell>
        </row>
        <row r="9">
          <cell r="F9">
            <v>291784.49400000001</v>
          </cell>
          <cell r="K9">
            <v>40800.160819999997</v>
          </cell>
          <cell r="N9">
            <v>34680.136697000002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O6">
            <v>93333333333.333298</v>
          </cell>
        </row>
        <row r="7">
          <cell r="G7">
            <v>18733</v>
          </cell>
          <cell r="O7">
            <v>17000000000</v>
          </cell>
        </row>
        <row r="8">
          <cell r="G8">
            <v>53214.8</v>
          </cell>
          <cell r="W8">
            <v>69666000000</v>
          </cell>
        </row>
        <row r="9">
          <cell r="G9">
            <v>48447.5</v>
          </cell>
          <cell r="S9">
            <v>80000000000</v>
          </cell>
        </row>
        <row r="10">
          <cell r="G10">
            <v>76807.710000000006</v>
          </cell>
          <cell r="S10">
            <v>172000000000</v>
          </cell>
        </row>
        <row r="11">
          <cell r="G11">
            <v>23267</v>
          </cell>
          <cell r="S11">
            <v>45000000000</v>
          </cell>
        </row>
        <row r="12">
          <cell r="G12">
            <v>74862.899999999994</v>
          </cell>
          <cell r="S12">
            <v>95000000000</v>
          </cell>
        </row>
        <row r="13">
          <cell r="G13">
            <v>94867</v>
          </cell>
          <cell r="S13">
            <v>150000000000</v>
          </cell>
        </row>
        <row r="14">
          <cell r="G14">
            <v>25842.2</v>
          </cell>
          <cell r="S14">
            <v>35500000000</v>
          </cell>
        </row>
        <row r="15">
          <cell r="G15">
            <v>51408.1</v>
          </cell>
          <cell r="S15">
            <v>108500000000</v>
          </cell>
        </row>
        <row r="16">
          <cell r="G16">
            <v>50000</v>
          </cell>
          <cell r="S16">
            <v>75000000000</v>
          </cell>
        </row>
        <row r="17">
          <cell r="S17">
            <v>70000000000</v>
          </cell>
        </row>
        <row r="18">
          <cell r="G18">
            <v>94867</v>
          </cell>
          <cell r="S18">
            <v>145000000000</v>
          </cell>
        </row>
        <row r="20">
          <cell r="G20">
            <v>42420</v>
          </cell>
          <cell r="O20">
            <v>47000000000</v>
          </cell>
        </row>
        <row r="21">
          <cell r="G21">
            <v>25700</v>
          </cell>
          <cell r="S21">
            <v>22560000000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mục ĐTC 26-30"/>
      <sheetName val="Danh mục dự án 26-30"/>
      <sheetName val="11 QHCT chua thuc hien"/>
      <sheetName val="CNN, KDC"/>
      <sheetName val="Giao NV"/>
      <sheetName val="Sheet2"/>
      <sheetName val="PB 01 Nguồn GĐ 26-30"/>
      <sheetName val="PB 02 DA chuyển tiếp"/>
      <sheetName val="PB 03 Kế hoạch ĐTC 26-30"/>
      <sheetName val="PB 01 Nguồn năm 2026"/>
      <sheetName val="PB 02 KH ĐTC 2026"/>
      <sheetName val="Nguồn thu 2026 bc stc"/>
      <sheetName val="Nguồn thu 26-30 bc stc"/>
      <sheetName val="DA ĐTC chuyển tiếP từ 21-25"/>
      <sheetName val="Dự Kiến nguồn vốn"/>
      <sheetName val="QĐ UBND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6">
          <cell r="O6">
            <v>93333333333.333298</v>
          </cell>
        </row>
        <row r="7">
          <cell r="G7">
            <v>18733</v>
          </cell>
          <cell r="O7">
            <v>17000000000</v>
          </cell>
        </row>
        <row r="8">
          <cell r="G8">
            <v>53214.8</v>
          </cell>
          <cell r="W8">
            <v>69666000000</v>
          </cell>
        </row>
        <row r="9">
          <cell r="G9">
            <v>48447.5</v>
          </cell>
          <cell r="S9">
            <v>80000000000</v>
          </cell>
        </row>
        <row r="10">
          <cell r="G10">
            <v>76807.710000000006</v>
          </cell>
          <cell r="S10">
            <v>172000000000</v>
          </cell>
        </row>
        <row r="11">
          <cell r="G11">
            <v>23267</v>
          </cell>
          <cell r="S11">
            <v>45000000000</v>
          </cell>
        </row>
        <row r="12">
          <cell r="G12">
            <v>74862.899999999994</v>
          </cell>
          <cell r="S12">
            <v>95000000000</v>
          </cell>
        </row>
        <row r="13">
          <cell r="G13">
            <v>94867</v>
          </cell>
          <cell r="S13">
            <v>150000000000</v>
          </cell>
        </row>
        <row r="14">
          <cell r="G14">
            <v>25842.2</v>
          </cell>
          <cell r="S14">
            <v>35500000000</v>
          </cell>
        </row>
        <row r="15">
          <cell r="G15">
            <v>51408.1</v>
          </cell>
          <cell r="S15">
            <v>108500000000</v>
          </cell>
        </row>
        <row r="16">
          <cell r="G16">
            <v>50000</v>
          </cell>
          <cell r="S16">
            <v>75000000000</v>
          </cell>
        </row>
        <row r="17">
          <cell r="S17">
            <v>70000000000</v>
          </cell>
        </row>
        <row r="18">
          <cell r="G18">
            <v>94867</v>
          </cell>
          <cell r="S18">
            <v>145000000000</v>
          </cell>
        </row>
        <row r="20">
          <cell r="G20">
            <v>42420</v>
          </cell>
          <cell r="O20">
            <v>47000000000</v>
          </cell>
        </row>
        <row r="21">
          <cell r="G21">
            <v>25700</v>
          </cell>
          <cell r="S21">
            <v>22560000000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5"/>
  <sheetViews>
    <sheetView view="pageBreakPreview" zoomScale="60" zoomScaleNormal="40" workbookViewId="0">
      <pane ySplit="5" topLeftCell="A6" activePane="bottomLeft" state="frozen"/>
      <selection pane="bottomLeft" activeCell="F12" sqref="F12"/>
    </sheetView>
  </sheetViews>
  <sheetFormatPr defaultColWidth="8" defaultRowHeight="20.25" outlineLevelCol="1"/>
  <cols>
    <col min="1" max="1" width="8" style="40" customWidth="1"/>
    <col min="2" max="2" width="55" style="165" customWidth="1"/>
    <col min="3" max="3" width="23.42578125" style="40" customWidth="1" outlineLevel="1"/>
    <col min="4" max="4" width="8.7109375" style="41" hidden="1" customWidth="1" outlineLevel="1"/>
    <col min="5" max="5" width="32" style="166" customWidth="1" collapsed="1"/>
    <col min="6" max="6" width="27.42578125" style="166" customWidth="1"/>
    <col min="7" max="7" width="0.7109375" style="40" hidden="1" customWidth="1"/>
    <col min="8" max="8" width="28.5703125" style="167" customWidth="1"/>
    <col min="9" max="9" width="45.42578125" style="40" customWidth="1"/>
    <col min="10" max="10" width="21.140625" style="40" hidden="1" customWidth="1"/>
    <col min="11" max="11" width="17.5703125" style="40" hidden="1" customWidth="1"/>
    <col min="12" max="12" width="15.28515625" style="40" hidden="1" customWidth="1"/>
    <col min="13" max="13" width="27.28515625" style="168" hidden="1" customWidth="1"/>
    <col min="14" max="14" width="19.7109375" style="40" hidden="1" customWidth="1"/>
    <col min="15" max="15" width="32.140625" style="41" hidden="1" customWidth="1"/>
    <col min="16" max="16" width="16.7109375" style="41" hidden="1" customWidth="1"/>
    <col min="17" max="24" width="8" style="41" hidden="1" customWidth="1"/>
    <col min="25" max="25" width="0.7109375" style="42" hidden="1" customWidth="1"/>
    <col min="26" max="26" width="26.5703125" style="43" hidden="1" customWidth="1"/>
    <col min="27" max="27" width="17.85546875" style="43" hidden="1" customWidth="1"/>
    <col min="28" max="28" width="8.140625" style="43" hidden="1" customWidth="1"/>
    <col min="29" max="29" width="20.140625" style="41" customWidth="1"/>
    <col min="30" max="30" width="18.85546875" style="41" customWidth="1"/>
    <col min="31" max="31" width="26.28515625" style="41" customWidth="1"/>
    <col min="32" max="32" width="17.140625" style="41" customWidth="1"/>
    <col min="33" max="16384" width="8" style="41"/>
  </cols>
  <sheetData>
    <row r="1" spans="1:42" ht="58.15" customHeight="1">
      <c r="A1" s="290" t="s">
        <v>178</v>
      </c>
      <c r="B1" s="290"/>
      <c r="C1" s="290"/>
      <c r="D1" s="290"/>
      <c r="E1" s="290"/>
      <c r="F1" s="290"/>
      <c r="G1" s="290"/>
      <c r="H1" s="290"/>
      <c r="I1" s="290"/>
      <c r="J1" s="39"/>
      <c r="K1" s="39"/>
      <c r="L1" s="39"/>
      <c r="M1" s="39"/>
    </row>
    <row r="2" spans="1:42" ht="24.75" customHeight="1">
      <c r="A2" s="291" t="s">
        <v>188</v>
      </c>
      <c r="B2" s="291"/>
      <c r="C2" s="291"/>
      <c r="D2" s="291"/>
      <c r="E2" s="291"/>
      <c r="F2" s="291"/>
      <c r="G2" s="291"/>
      <c r="H2" s="291"/>
      <c r="I2" s="291"/>
      <c r="J2" s="44"/>
      <c r="K2" s="44"/>
      <c r="L2" s="44"/>
      <c r="M2" s="291" t="s">
        <v>86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</row>
    <row r="3" spans="1:42" ht="21" customHeight="1">
      <c r="A3" s="45"/>
      <c r="B3" s="46"/>
      <c r="C3" s="45"/>
      <c r="D3" s="45"/>
      <c r="E3" s="292" t="s">
        <v>38</v>
      </c>
      <c r="F3" s="292"/>
      <c r="G3" s="292"/>
      <c r="H3" s="292"/>
      <c r="I3" s="292"/>
      <c r="J3" s="47"/>
      <c r="K3" s="47"/>
      <c r="L3" s="48"/>
      <c r="M3" s="48"/>
      <c r="N3" s="49"/>
      <c r="O3" s="50"/>
      <c r="P3" s="50"/>
      <c r="Q3" s="50"/>
      <c r="R3" s="50"/>
      <c r="S3" s="51"/>
      <c r="T3" s="51"/>
      <c r="U3" s="51"/>
      <c r="V3" s="51"/>
      <c r="W3" s="51"/>
      <c r="X3" s="51"/>
      <c r="Y3" s="52"/>
      <c r="Z3" s="53"/>
      <c r="AA3" s="53"/>
      <c r="AB3" s="53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2" ht="118.15" customHeight="1">
      <c r="A4" s="54" t="s">
        <v>39</v>
      </c>
      <c r="B4" s="54" t="s">
        <v>87</v>
      </c>
      <c r="C4" s="54" t="s">
        <v>88</v>
      </c>
      <c r="D4" s="54" t="s">
        <v>89</v>
      </c>
      <c r="E4" s="54" t="s">
        <v>90</v>
      </c>
      <c r="F4" s="56" t="s">
        <v>91</v>
      </c>
      <c r="G4" s="56" t="s">
        <v>92</v>
      </c>
      <c r="H4" s="56" t="s">
        <v>93</v>
      </c>
      <c r="I4" s="56" t="s">
        <v>50</v>
      </c>
      <c r="J4" s="57"/>
      <c r="K4" s="58"/>
      <c r="L4" s="56" t="s">
        <v>94</v>
      </c>
      <c r="M4" s="59"/>
      <c r="N4" s="60">
        <f>+'[2]PB 01 Nguồn GĐ 26-30'!M8</f>
        <v>756568.52098450018</v>
      </c>
      <c r="O4" s="61">
        <f>+'[2]PB 01 Nguồn GĐ 26-30'!M8</f>
        <v>756568.52098450018</v>
      </c>
      <c r="P4" s="62"/>
      <c r="Q4" s="62"/>
      <c r="R4" s="62"/>
      <c r="S4" s="62"/>
      <c r="T4" s="62"/>
      <c r="U4" s="62"/>
      <c r="V4" s="62"/>
      <c r="W4" s="62"/>
      <c r="Y4" s="42" t="s">
        <v>95</v>
      </c>
      <c r="Z4" s="43" t="s">
        <v>96</v>
      </c>
      <c r="AA4" s="43" t="s">
        <v>97</v>
      </c>
      <c r="AB4" s="43" t="s">
        <v>98</v>
      </c>
    </row>
    <row r="5" spans="1:42" s="72" customFormat="1" ht="40.9" customHeight="1">
      <c r="A5" s="54"/>
      <c r="B5" s="54" t="s">
        <v>99</v>
      </c>
      <c r="C5" s="63"/>
      <c r="D5" s="64"/>
      <c r="E5" s="61">
        <f>E6+E22+E38+E52+E43</f>
        <v>624790.52098450018</v>
      </c>
      <c r="F5" s="61">
        <f>F6+F22+F38+F52+F43</f>
        <v>624790.52098450018</v>
      </c>
      <c r="G5" s="54"/>
      <c r="H5" s="65"/>
      <c r="I5" s="65"/>
      <c r="J5" s="66"/>
      <c r="K5" s="67"/>
      <c r="L5" s="61">
        <f>L6+L22+L38+L43</f>
        <v>426578</v>
      </c>
      <c r="M5" s="68"/>
      <c r="N5" s="69">
        <f>E5+'[2]PB 02 DA chuyển tiếp'!I8</f>
        <v>756568.52098450018</v>
      </c>
      <c r="O5" s="70"/>
      <c r="P5" s="71"/>
      <c r="Q5" s="71"/>
      <c r="Y5" s="73"/>
      <c r="Z5" s="74"/>
      <c r="AA5" s="74"/>
      <c r="AB5" s="74"/>
    </row>
    <row r="6" spans="1:42" s="72" customFormat="1" ht="70.900000000000006" customHeight="1">
      <c r="A6" s="75" t="s">
        <v>63</v>
      </c>
      <c r="B6" s="76" t="s">
        <v>100</v>
      </c>
      <c r="C6" s="29"/>
      <c r="D6" s="54"/>
      <c r="E6" s="77">
        <f>SUM(E7:E21)</f>
        <v>297784</v>
      </c>
      <c r="F6" s="77">
        <f>SUM(F7:F21)</f>
        <v>297784</v>
      </c>
      <c r="G6" s="77">
        <f t="shared" ref="G6:AB6" si="0">SUM(G7:G21)</f>
        <v>0</v>
      </c>
      <c r="H6" s="77">
        <f t="shared" si="0"/>
        <v>0</v>
      </c>
      <c r="I6" s="77">
        <f t="shared" si="0"/>
        <v>0</v>
      </c>
      <c r="J6" s="77">
        <f t="shared" si="0"/>
        <v>0</v>
      </c>
      <c r="K6" s="77">
        <f t="shared" si="0"/>
        <v>0</v>
      </c>
      <c r="L6" s="77">
        <f t="shared" si="0"/>
        <v>125500</v>
      </c>
      <c r="M6" s="77">
        <f t="shared" si="0"/>
        <v>105250.38888888889</v>
      </c>
      <c r="N6" s="77">
        <f t="shared" si="0"/>
        <v>131778</v>
      </c>
      <c r="O6" s="77">
        <f t="shared" si="0"/>
        <v>0</v>
      </c>
      <c r="P6" s="77">
        <f t="shared" si="0"/>
        <v>0</v>
      </c>
      <c r="Q6" s="77">
        <f t="shared" si="0"/>
        <v>0</v>
      </c>
      <c r="R6" s="77">
        <f t="shared" si="0"/>
        <v>0</v>
      </c>
      <c r="S6" s="77">
        <f t="shared" si="0"/>
        <v>0</v>
      </c>
      <c r="T6" s="77">
        <f t="shared" si="0"/>
        <v>0</v>
      </c>
      <c r="U6" s="77">
        <f t="shared" si="0"/>
        <v>0</v>
      </c>
      <c r="V6" s="77">
        <f t="shared" si="0"/>
        <v>0</v>
      </c>
      <c r="W6" s="77">
        <f t="shared" si="0"/>
        <v>0</v>
      </c>
      <c r="X6" s="77">
        <f t="shared" si="0"/>
        <v>0</v>
      </c>
      <c r="Y6" s="77"/>
      <c r="Z6" s="77">
        <f t="shared" si="0"/>
        <v>0</v>
      </c>
      <c r="AA6" s="77">
        <f t="shared" si="0"/>
        <v>2000</v>
      </c>
      <c r="AB6" s="77">
        <f t="shared" si="0"/>
        <v>0</v>
      </c>
      <c r="AC6" s="78">
        <f>E5+'[2]PB 02 DA chuyển tiếp'!I8</f>
        <v>756568.52098450018</v>
      </c>
    </row>
    <row r="7" spans="1:42" ht="73.5" customHeight="1">
      <c r="A7" s="79">
        <v>1</v>
      </c>
      <c r="B7" s="80" t="s">
        <v>101</v>
      </c>
      <c r="C7" s="29" t="s">
        <v>102</v>
      </c>
      <c r="D7" s="81"/>
      <c r="E7" s="82">
        <v>13500</v>
      </c>
      <c r="F7" s="83">
        <f>E7</f>
        <v>13500</v>
      </c>
      <c r="G7" s="81" t="s">
        <v>103</v>
      </c>
      <c r="H7" s="79" t="s">
        <v>104</v>
      </c>
      <c r="I7" s="79" t="s">
        <v>105</v>
      </c>
      <c r="J7" s="84"/>
      <c r="K7" s="85"/>
      <c r="L7" s="86">
        <v>13500</v>
      </c>
      <c r="M7" s="87">
        <f>F7-L7</f>
        <v>0</v>
      </c>
      <c r="N7" s="88">
        <f>N4-F5</f>
        <v>131778</v>
      </c>
      <c r="O7" s="41" t="s">
        <v>106</v>
      </c>
      <c r="Q7" s="62"/>
      <c r="AC7" s="89">
        <f>E5-652356</f>
        <v>-27565.479015499819</v>
      </c>
    </row>
    <row r="8" spans="1:42" ht="73.5" customHeight="1">
      <c r="A8" s="90">
        <v>2</v>
      </c>
      <c r="B8" s="80" t="s">
        <v>107</v>
      </c>
      <c r="C8" s="29" t="s">
        <v>102</v>
      </c>
      <c r="D8" s="81"/>
      <c r="E8" s="82">
        <v>13500</v>
      </c>
      <c r="F8" s="83">
        <f t="shared" ref="F8:F48" si="1">E8</f>
        <v>13500</v>
      </c>
      <c r="G8" s="81" t="s">
        <v>103</v>
      </c>
      <c r="H8" s="79" t="s">
        <v>104</v>
      </c>
      <c r="I8" s="79" t="s">
        <v>105</v>
      </c>
      <c r="J8" s="84"/>
      <c r="K8" s="85"/>
      <c r="L8" s="86">
        <v>13500</v>
      </c>
      <c r="M8" s="91">
        <v>0.3888888888888889</v>
      </c>
    </row>
    <row r="9" spans="1:42" ht="73.5" customHeight="1">
      <c r="A9" s="79">
        <v>3</v>
      </c>
      <c r="B9" s="80" t="s">
        <v>108</v>
      </c>
      <c r="C9" s="29" t="s">
        <v>102</v>
      </c>
      <c r="D9" s="92"/>
      <c r="E9" s="82">
        <v>13500</v>
      </c>
      <c r="F9" s="83">
        <f>E9</f>
        <v>13500</v>
      </c>
      <c r="G9" s="81" t="s">
        <v>103</v>
      </c>
      <c r="H9" s="79" t="s">
        <v>104</v>
      </c>
      <c r="I9" s="79" t="s">
        <v>105</v>
      </c>
      <c r="J9" s="84"/>
      <c r="K9" s="85"/>
      <c r="L9" s="86">
        <v>13500</v>
      </c>
      <c r="M9" s="87">
        <f>4500*M8</f>
        <v>1750</v>
      </c>
    </row>
    <row r="10" spans="1:42" ht="73.5" customHeight="1">
      <c r="A10" s="90">
        <v>4</v>
      </c>
      <c r="B10" s="80" t="s">
        <v>109</v>
      </c>
      <c r="C10" s="29" t="s">
        <v>102</v>
      </c>
      <c r="D10" s="92"/>
      <c r="E10" s="82">
        <v>1000</v>
      </c>
      <c r="F10" s="83">
        <f t="shared" si="1"/>
        <v>1000</v>
      </c>
      <c r="G10" s="81" t="s">
        <v>103</v>
      </c>
      <c r="H10" s="79" t="s">
        <v>104</v>
      </c>
      <c r="I10" s="79" t="s">
        <v>105</v>
      </c>
      <c r="J10" s="84"/>
      <c r="K10" s="85"/>
      <c r="L10" s="86">
        <v>1000</v>
      </c>
      <c r="M10" s="87">
        <f>F10-L10</f>
        <v>0</v>
      </c>
    </row>
    <row r="11" spans="1:42" ht="73.5" customHeight="1">
      <c r="A11" s="79">
        <v>5</v>
      </c>
      <c r="B11" s="80" t="s">
        <v>110</v>
      </c>
      <c r="C11" s="29" t="s">
        <v>102</v>
      </c>
      <c r="D11" s="92"/>
      <c r="E11" s="82">
        <v>5784</v>
      </c>
      <c r="F11" s="83">
        <f t="shared" si="1"/>
        <v>5784</v>
      </c>
      <c r="G11" s="81" t="s">
        <v>103</v>
      </c>
      <c r="H11" s="79" t="s">
        <v>104</v>
      </c>
      <c r="I11" s="79" t="s">
        <v>111</v>
      </c>
      <c r="J11" s="84"/>
      <c r="K11" s="85"/>
      <c r="L11" s="43"/>
      <c r="M11" s="87"/>
    </row>
    <row r="12" spans="1:42" s="102" customFormat="1" ht="73.5" customHeight="1">
      <c r="A12" s="185">
        <v>6</v>
      </c>
      <c r="B12" s="186" t="s">
        <v>112</v>
      </c>
      <c r="C12" s="187" t="s">
        <v>102</v>
      </c>
      <c r="D12" s="188"/>
      <c r="E12" s="82">
        <v>10000</v>
      </c>
      <c r="F12" s="189">
        <f t="shared" si="1"/>
        <v>10000</v>
      </c>
      <c r="G12" s="187" t="s">
        <v>103</v>
      </c>
      <c r="H12" s="185" t="s">
        <v>113</v>
      </c>
      <c r="I12" s="187"/>
      <c r="J12" s="98"/>
      <c r="K12" s="99"/>
      <c r="L12" s="96">
        <f>5*800</f>
        <v>4000</v>
      </c>
      <c r="M12" s="100">
        <f>F12-L12</f>
        <v>6000</v>
      </c>
      <c r="N12" s="101" t="s">
        <v>114</v>
      </c>
      <c r="Y12" s="42">
        <v>2000</v>
      </c>
      <c r="Z12" s="42"/>
      <c r="AA12" s="42">
        <v>2000</v>
      </c>
      <c r="AB12" s="42"/>
    </row>
    <row r="13" spans="1:42" ht="73.5" customHeight="1">
      <c r="A13" s="79">
        <v>7</v>
      </c>
      <c r="B13" s="80" t="s">
        <v>115</v>
      </c>
      <c r="C13" s="29" t="s">
        <v>102</v>
      </c>
      <c r="D13" s="92"/>
      <c r="E13" s="82">
        <v>25000</v>
      </c>
      <c r="F13" s="83">
        <f t="shared" si="1"/>
        <v>25000</v>
      </c>
      <c r="G13" s="81" t="s">
        <v>103</v>
      </c>
      <c r="H13" s="79" t="s">
        <v>113</v>
      </c>
      <c r="I13" s="81"/>
      <c r="J13" s="103"/>
      <c r="K13" s="104"/>
      <c r="L13" s="86"/>
      <c r="M13" s="87">
        <f>F13-L13</f>
        <v>25000</v>
      </c>
      <c r="N13" s="105" t="s">
        <v>116</v>
      </c>
      <c r="Y13" s="42">
        <v>5000</v>
      </c>
    </row>
    <row r="14" spans="1:42" ht="73.5" customHeight="1">
      <c r="A14" s="90">
        <v>8</v>
      </c>
      <c r="B14" s="80" t="s">
        <v>117</v>
      </c>
      <c r="C14" s="29" t="s">
        <v>102</v>
      </c>
      <c r="D14" s="81"/>
      <c r="E14" s="82">
        <v>27500</v>
      </c>
      <c r="F14" s="83">
        <f>E14</f>
        <v>27500</v>
      </c>
      <c r="G14" s="81" t="s">
        <v>103</v>
      </c>
      <c r="H14" s="79" t="s">
        <v>113</v>
      </c>
      <c r="I14" s="81"/>
      <c r="J14" s="103"/>
      <c r="K14" s="104"/>
      <c r="L14" s="86"/>
      <c r="M14" s="87">
        <f>F14-L14</f>
        <v>27500</v>
      </c>
      <c r="Y14" s="42">
        <v>13000</v>
      </c>
    </row>
    <row r="15" spans="1:42" ht="73.5" customHeight="1">
      <c r="A15" s="79">
        <v>9</v>
      </c>
      <c r="B15" s="80" t="s">
        <v>118</v>
      </c>
      <c r="C15" s="29" t="s">
        <v>102</v>
      </c>
      <c r="D15" s="81"/>
      <c r="E15" s="82">
        <v>25000</v>
      </c>
      <c r="F15" s="83">
        <f t="shared" si="1"/>
        <v>25000</v>
      </c>
      <c r="G15" s="81" t="s">
        <v>103</v>
      </c>
      <c r="H15" s="106" t="s">
        <v>113</v>
      </c>
      <c r="I15" s="106"/>
      <c r="J15" s="107"/>
      <c r="K15" s="108"/>
      <c r="L15" s="109"/>
      <c r="M15" s="110">
        <f>E15-L15</f>
        <v>25000</v>
      </c>
      <c r="N15" s="111" t="s">
        <v>119</v>
      </c>
      <c r="O15" s="62"/>
    </row>
    <row r="16" spans="1:42" ht="73.5" customHeight="1">
      <c r="A16" s="90">
        <v>10</v>
      </c>
      <c r="B16" s="80" t="s">
        <v>120</v>
      </c>
      <c r="C16" s="29" t="s">
        <v>102</v>
      </c>
      <c r="D16" s="81"/>
      <c r="E16" s="82">
        <v>20000</v>
      </c>
      <c r="F16" s="83">
        <f t="shared" si="1"/>
        <v>20000</v>
      </c>
      <c r="G16" s="81" t="s">
        <v>103</v>
      </c>
      <c r="H16" s="106" t="s">
        <v>113</v>
      </c>
      <c r="I16" s="106"/>
      <c r="J16" s="107"/>
      <c r="K16" s="108"/>
      <c r="L16" s="109"/>
      <c r="M16" s="110">
        <f>E16-L16</f>
        <v>20000</v>
      </c>
      <c r="N16" s="111" t="s">
        <v>119</v>
      </c>
      <c r="O16" s="62"/>
    </row>
    <row r="17" spans="1:29" ht="73.5" customHeight="1">
      <c r="A17" s="79">
        <v>11</v>
      </c>
      <c r="B17" s="80" t="s">
        <v>121</v>
      </c>
      <c r="C17" s="29" t="s">
        <v>102</v>
      </c>
      <c r="D17" s="81"/>
      <c r="E17" s="82">
        <v>18000</v>
      </c>
      <c r="F17" s="83">
        <f t="shared" si="1"/>
        <v>18000</v>
      </c>
      <c r="G17" s="81" t="s">
        <v>103</v>
      </c>
      <c r="H17" s="106" t="s">
        <v>113</v>
      </c>
      <c r="I17" s="106"/>
      <c r="J17" s="107"/>
      <c r="K17" s="108"/>
      <c r="L17" s="109"/>
      <c r="M17" s="110" t="s">
        <v>122</v>
      </c>
      <c r="N17" s="111"/>
      <c r="O17" s="62"/>
    </row>
    <row r="18" spans="1:29" ht="73.5" customHeight="1">
      <c r="A18" s="90">
        <v>12</v>
      </c>
      <c r="B18" s="80" t="s">
        <v>123</v>
      </c>
      <c r="C18" s="29" t="s">
        <v>102</v>
      </c>
      <c r="D18" s="81"/>
      <c r="E18" s="82">
        <v>20000</v>
      </c>
      <c r="F18" s="83">
        <f t="shared" si="1"/>
        <v>20000</v>
      </c>
      <c r="G18" s="81" t="s">
        <v>103</v>
      </c>
      <c r="H18" s="106" t="s">
        <v>113</v>
      </c>
      <c r="I18" s="106"/>
      <c r="J18" s="107"/>
      <c r="K18" s="108"/>
      <c r="L18" s="109"/>
      <c r="M18" s="110" t="s">
        <v>122</v>
      </c>
      <c r="N18" s="111"/>
      <c r="O18" s="62"/>
    </row>
    <row r="19" spans="1:29" ht="73.5" customHeight="1">
      <c r="A19" s="79">
        <v>13</v>
      </c>
      <c r="B19" s="80" t="s">
        <v>124</v>
      </c>
      <c r="C19" s="29" t="s">
        <v>102</v>
      </c>
      <c r="D19" s="81"/>
      <c r="E19" s="82">
        <v>20000</v>
      </c>
      <c r="F19" s="83">
        <f>E19</f>
        <v>20000</v>
      </c>
      <c r="G19" s="81" t="s">
        <v>103</v>
      </c>
      <c r="H19" s="106" t="s">
        <v>113</v>
      </c>
      <c r="I19" s="106"/>
      <c r="J19" s="107"/>
      <c r="K19" s="108"/>
      <c r="L19" s="109"/>
      <c r="M19" s="110" t="s">
        <v>122</v>
      </c>
      <c r="N19" s="111"/>
      <c r="O19" s="62"/>
    </row>
    <row r="20" spans="1:29" ht="73.5" customHeight="1">
      <c r="A20" s="90">
        <v>14</v>
      </c>
      <c r="B20" s="112" t="s">
        <v>125</v>
      </c>
      <c r="C20" s="29" t="s">
        <v>102</v>
      </c>
      <c r="D20" s="92"/>
      <c r="E20" s="82">
        <v>65000</v>
      </c>
      <c r="F20" s="83">
        <f t="shared" si="1"/>
        <v>65000</v>
      </c>
      <c r="G20" s="81" t="s">
        <v>103</v>
      </c>
      <c r="H20" s="79" t="s">
        <v>126</v>
      </c>
      <c r="I20" s="54"/>
      <c r="J20" s="113"/>
      <c r="K20" s="114"/>
      <c r="L20" s="86">
        <v>80000</v>
      </c>
      <c r="M20" s="87" t="s">
        <v>127</v>
      </c>
      <c r="O20" s="41" t="s">
        <v>128</v>
      </c>
    </row>
    <row r="21" spans="1:29" ht="73.5" customHeight="1">
      <c r="A21" s="79">
        <v>15</v>
      </c>
      <c r="B21" s="112" t="s">
        <v>129</v>
      </c>
      <c r="C21" s="29" t="s">
        <v>102</v>
      </c>
      <c r="D21" s="92"/>
      <c r="E21" s="82">
        <v>20000</v>
      </c>
      <c r="F21" s="83">
        <f t="shared" si="1"/>
        <v>20000</v>
      </c>
      <c r="G21" s="81" t="s">
        <v>103</v>
      </c>
      <c r="H21" s="79" t="s">
        <v>126</v>
      </c>
      <c r="I21" s="106"/>
      <c r="J21" s="107"/>
      <c r="K21" s="108"/>
      <c r="L21" s="86"/>
      <c r="M21" s="87" t="s">
        <v>119</v>
      </c>
    </row>
    <row r="22" spans="1:29" s="122" customFormat="1" ht="73.5" customHeight="1">
      <c r="A22" s="75" t="s">
        <v>85</v>
      </c>
      <c r="B22" s="115" t="s">
        <v>130</v>
      </c>
      <c r="C22" s="29" t="s">
        <v>102</v>
      </c>
      <c r="D22" s="116"/>
      <c r="E22" s="117">
        <f>SUM(E23:E37)</f>
        <v>204000</v>
      </c>
      <c r="F22" s="77">
        <f>E22</f>
        <v>204000</v>
      </c>
      <c r="G22" s="81"/>
      <c r="H22" s="75"/>
      <c r="I22" s="75"/>
      <c r="J22" s="118"/>
      <c r="K22" s="119"/>
      <c r="L22" s="120">
        <f>SUM(L23:L31)</f>
        <v>89600</v>
      </c>
      <c r="M22" s="87"/>
      <c r="N22" s="121"/>
      <c r="Y22" s="123"/>
      <c r="Z22" s="124"/>
      <c r="AA22" s="124"/>
      <c r="AB22" s="124"/>
    </row>
    <row r="23" spans="1:29" ht="73.5" customHeight="1">
      <c r="A23" s="90">
        <v>16</v>
      </c>
      <c r="B23" s="34" t="s">
        <v>131</v>
      </c>
      <c r="C23" s="29" t="s">
        <v>102</v>
      </c>
      <c r="D23" s="92"/>
      <c r="E23" s="82">
        <v>7000</v>
      </c>
      <c r="F23" s="83">
        <f>E23</f>
        <v>7000</v>
      </c>
      <c r="G23" s="81" t="s">
        <v>103</v>
      </c>
      <c r="H23" s="79" t="s">
        <v>104</v>
      </c>
      <c r="I23" s="79" t="s">
        <v>105</v>
      </c>
      <c r="J23" s="84"/>
      <c r="K23" s="85"/>
      <c r="L23" s="86">
        <v>7000</v>
      </c>
      <c r="M23" s="87">
        <f t="shared" ref="M23:M31" si="2">F23-L23</f>
        <v>0</v>
      </c>
    </row>
    <row r="24" spans="1:29" s="72" customFormat="1" ht="73.5" customHeight="1">
      <c r="A24" s="79">
        <v>17</v>
      </c>
      <c r="B24" s="34" t="s">
        <v>132</v>
      </c>
      <c r="C24" s="29" t="s">
        <v>102</v>
      </c>
      <c r="D24" s="64"/>
      <c r="E24" s="82">
        <v>2000</v>
      </c>
      <c r="F24" s="83">
        <f t="shared" si="1"/>
        <v>2000</v>
      </c>
      <c r="G24" s="81" t="s">
        <v>103</v>
      </c>
      <c r="H24" s="79" t="s">
        <v>104</v>
      </c>
      <c r="I24" s="79" t="s">
        <v>105</v>
      </c>
      <c r="J24" s="84"/>
      <c r="K24" s="85"/>
      <c r="L24" s="86">
        <v>2000</v>
      </c>
      <c r="M24" s="87">
        <f t="shared" si="2"/>
        <v>0</v>
      </c>
      <c r="N24" s="69"/>
      <c r="O24" s="71"/>
      <c r="P24" s="71"/>
      <c r="Q24" s="71"/>
      <c r="Y24" s="125"/>
      <c r="Z24" s="74"/>
      <c r="AA24" s="74"/>
      <c r="AB24" s="74"/>
    </row>
    <row r="25" spans="1:29" s="127" customFormat="1" ht="73.5" customHeight="1">
      <c r="A25" s="90">
        <v>18</v>
      </c>
      <c r="B25" s="34" t="s">
        <v>133</v>
      </c>
      <c r="C25" s="29" t="s">
        <v>102</v>
      </c>
      <c r="D25" s="112"/>
      <c r="E25" s="82">
        <f>19000</f>
        <v>19000</v>
      </c>
      <c r="F25" s="83">
        <f t="shared" si="1"/>
        <v>19000</v>
      </c>
      <c r="G25" s="81" t="s">
        <v>103</v>
      </c>
      <c r="H25" s="79" t="s">
        <v>104</v>
      </c>
      <c r="I25" s="79" t="s">
        <v>105</v>
      </c>
      <c r="J25" s="84"/>
      <c r="K25" s="85"/>
      <c r="L25" s="86">
        <f>19000</f>
        <v>19000</v>
      </c>
      <c r="M25" s="87">
        <f t="shared" si="2"/>
        <v>0</v>
      </c>
      <c r="N25" s="126"/>
      <c r="O25" s="46"/>
      <c r="P25" s="46"/>
      <c r="Q25" s="46"/>
      <c r="Y25" s="128"/>
      <c r="Z25" s="129"/>
      <c r="AA25" s="129"/>
      <c r="AB25" s="129"/>
    </row>
    <row r="26" spans="1:29" s="127" customFormat="1" ht="73.5" customHeight="1">
      <c r="A26" s="79">
        <v>19</v>
      </c>
      <c r="B26" s="34" t="s">
        <v>134</v>
      </c>
      <c r="C26" s="29" t="s">
        <v>102</v>
      </c>
      <c r="D26" s="92"/>
      <c r="E26" s="82">
        <v>3000</v>
      </c>
      <c r="F26" s="83">
        <f t="shared" si="1"/>
        <v>3000</v>
      </c>
      <c r="G26" s="81" t="s">
        <v>103</v>
      </c>
      <c r="H26" s="79" t="s">
        <v>104</v>
      </c>
      <c r="I26" s="79" t="s">
        <v>105</v>
      </c>
      <c r="J26" s="84"/>
      <c r="K26" s="85"/>
      <c r="L26" s="86">
        <v>3000</v>
      </c>
      <c r="M26" s="87">
        <f t="shared" si="2"/>
        <v>0</v>
      </c>
      <c r="N26" s="126"/>
      <c r="O26" s="46"/>
      <c r="P26" s="46"/>
      <c r="Q26" s="46"/>
      <c r="Y26" s="128"/>
      <c r="Z26" s="129"/>
      <c r="AA26" s="129"/>
      <c r="AB26" s="129"/>
    </row>
    <row r="27" spans="1:29" s="131" customFormat="1" ht="73.5" customHeight="1">
      <c r="A27" s="90">
        <v>20</v>
      </c>
      <c r="B27" s="34" t="s">
        <v>135</v>
      </c>
      <c r="C27" s="29" t="s">
        <v>102</v>
      </c>
      <c r="D27" s="116"/>
      <c r="E27" s="82">
        <f>9000</f>
        <v>9000</v>
      </c>
      <c r="F27" s="83">
        <f t="shared" si="1"/>
        <v>9000</v>
      </c>
      <c r="G27" s="81" t="s">
        <v>103</v>
      </c>
      <c r="H27" s="79" t="s">
        <v>104</v>
      </c>
      <c r="I27" s="79" t="s">
        <v>105</v>
      </c>
      <c r="J27" s="84"/>
      <c r="K27" s="85"/>
      <c r="L27" s="86">
        <f>9000</f>
        <v>9000</v>
      </c>
      <c r="M27" s="87">
        <f t="shared" si="2"/>
        <v>0</v>
      </c>
      <c r="N27" s="88"/>
      <c r="O27" s="130"/>
      <c r="P27" s="130"/>
      <c r="Q27" s="130"/>
      <c r="Y27" s="132"/>
      <c r="Z27" s="133"/>
      <c r="AA27" s="133"/>
      <c r="AB27" s="133"/>
    </row>
    <row r="28" spans="1:29" s="127" customFormat="1" ht="73.5" customHeight="1">
      <c r="A28" s="90">
        <v>21</v>
      </c>
      <c r="B28" s="34" t="s">
        <v>136</v>
      </c>
      <c r="C28" s="29" t="s">
        <v>102</v>
      </c>
      <c r="D28" s="92"/>
      <c r="E28" s="82">
        <v>38000</v>
      </c>
      <c r="F28" s="83">
        <f t="shared" si="1"/>
        <v>38000</v>
      </c>
      <c r="G28" s="81" t="s">
        <v>103</v>
      </c>
      <c r="H28" s="79" t="s">
        <v>104</v>
      </c>
      <c r="I28" s="29"/>
      <c r="J28" s="134"/>
      <c r="K28" s="135"/>
      <c r="L28" s="86">
        <v>15000</v>
      </c>
      <c r="M28" s="87">
        <f t="shared" si="2"/>
        <v>23000</v>
      </c>
      <c r="N28" s="126" t="s">
        <v>137</v>
      </c>
      <c r="O28" s="46" t="s">
        <v>138</v>
      </c>
      <c r="P28" s="46"/>
      <c r="Q28" s="46"/>
      <c r="Y28" s="128"/>
      <c r="Z28" s="129"/>
      <c r="AA28" s="129"/>
      <c r="AB28" s="129"/>
    </row>
    <row r="29" spans="1:29" s="127" customFormat="1" ht="73.5" customHeight="1">
      <c r="A29" s="79">
        <v>22</v>
      </c>
      <c r="B29" s="34" t="s">
        <v>139</v>
      </c>
      <c r="C29" s="29" t="s">
        <v>102</v>
      </c>
      <c r="D29" s="112"/>
      <c r="E29" s="82">
        <v>9000</v>
      </c>
      <c r="F29" s="83">
        <f t="shared" si="1"/>
        <v>9000</v>
      </c>
      <c r="G29" s="81" t="s">
        <v>103</v>
      </c>
      <c r="H29" s="79" t="s">
        <v>104</v>
      </c>
      <c r="I29" s="81"/>
      <c r="J29" s="103"/>
      <c r="K29" s="104"/>
      <c r="L29" s="86">
        <f>7000*0.8</f>
        <v>5600</v>
      </c>
      <c r="M29" s="87">
        <f t="shared" si="2"/>
        <v>3400</v>
      </c>
      <c r="N29" s="46" t="s">
        <v>138</v>
      </c>
      <c r="O29" s="46"/>
      <c r="P29" s="46"/>
      <c r="Q29" s="46"/>
      <c r="Y29" s="128"/>
      <c r="Z29" s="129"/>
      <c r="AA29" s="129"/>
      <c r="AB29" s="129"/>
    </row>
    <row r="30" spans="1:29" ht="73.5" customHeight="1">
      <c r="A30" s="90">
        <v>23</v>
      </c>
      <c r="B30" s="34" t="s">
        <v>140</v>
      </c>
      <c r="C30" s="29" t="s">
        <v>102</v>
      </c>
      <c r="D30" s="81"/>
      <c r="E30" s="82">
        <v>35000</v>
      </c>
      <c r="F30" s="83">
        <f t="shared" si="1"/>
        <v>35000</v>
      </c>
      <c r="G30" s="81" t="s">
        <v>103</v>
      </c>
      <c r="H30" s="79" t="s">
        <v>104</v>
      </c>
      <c r="I30" s="29"/>
      <c r="J30" s="134"/>
      <c r="K30" s="135"/>
      <c r="L30" s="86">
        <v>16000</v>
      </c>
      <c r="M30" s="87">
        <f t="shared" si="2"/>
        <v>19000</v>
      </c>
      <c r="N30" s="45" t="s">
        <v>141</v>
      </c>
      <c r="O30" s="62" t="s">
        <v>142</v>
      </c>
      <c r="P30" s="62"/>
      <c r="Q30" s="62"/>
      <c r="R30" s="62"/>
      <c r="S30" s="62"/>
      <c r="T30" s="62"/>
      <c r="U30" s="62"/>
      <c r="V30" s="62"/>
      <c r="W30" s="62"/>
      <c r="Y30" s="42">
        <f>8000-2415</f>
        <v>5585</v>
      </c>
    </row>
    <row r="31" spans="1:29" s="102" customFormat="1" ht="73.5" customHeight="1">
      <c r="A31" s="93">
        <v>24</v>
      </c>
      <c r="B31" s="95" t="s">
        <v>143</v>
      </c>
      <c r="C31" s="94" t="s">
        <v>102</v>
      </c>
      <c r="D31" s="94"/>
      <c r="E31" s="96">
        <v>20000</v>
      </c>
      <c r="F31" s="97">
        <f t="shared" si="1"/>
        <v>20000</v>
      </c>
      <c r="G31" s="94" t="s">
        <v>103</v>
      </c>
      <c r="H31" s="93" t="s">
        <v>104</v>
      </c>
      <c r="I31" s="94"/>
      <c r="J31" s="98"/>
      <c r="K31" s="99"/>
      <c r="L31" s="96">
        <v>13000</v>
      </c>
      <c r="M31" s="100">
        <f t="shared" si="2"/>
        <v>7000</v>
      </c>
      <c r="N31" s="101">
        <f>1.2*F31/1.9</f>
        <v>12631.578947368422</v>
      </c>
      <c r="P31" s="136"/>
      <c r="Q31" s="136"/>
      <c r="R31" s="136"/>
      <c r="S31" s="136"/>
      <c r="T31" s="136"/>
      <c r="U31" s="136"/>
      <c r="V31" s="136"/>
      <c r="W31" s="136"/>
      <c r="Y31" s="42">
        <v>5000</v>
      </c>
      <c r="Z31" s="42"/>
      <c r="AA31" s="42">
        <v>5000</v>
      </c>
      <c r="AB31" s="42"/>
      <c r="AC31" s="102" t="s">
        <v>144</v>
      </c>
    </row>
    <row r="32" spans="1:29" s="122" customFormat="1" ht="73.5" customHeight="1">
      <c r="A32" s="90">
        <v>25</v>
      </c>
      <c r="B32" s="34" t="s">
        <v>145</v>
      </c>
      <c r="C32" s="29" t="s">
        <v>102</v>
      </c>
      <c r="D32" s="116"/>
      <c r="E32" s="83">
        <v>12000</v>
      </c>
      <c r="F32" s="83">
        <f>E32</f>
        <v>12000</v>
      </c>
      <c r="G32" s="81" t="s">
        <v>103</v>
      </c>
      <c r="H32" s="79" t="s">
        <v>104</v>
      </c>
      <c r="I32" s="79"/>
      <c r="J32" s="84"/>
      <c r="K32" s="85"/>
      <c r="L32" s="137"/>
      <c r="M32" s="138" t="s">
        <v>119</v>
      </c>
      <c r="N32" s="45"/>
      <c r="Y32" s="123">
        <v>5000</v>
      </c>
      <c r="Z32" s="124"/>
      <c r="AA32" s="124"/>
      <c r="AB32" s="124"/>
    </row>
    <row r="33" spans="1:28" ht="73.5" customHeight="1">
      <c r="A33" s="79">
        <v>26</v>
      </c>
      <c r="B33" s="34" t="s">
        <v>146</v>
      </c>
      <c r="C33" s="29" t="s">
        <v>102</v>
      </c>
      <c r="D33" s="92"/>
      <c r="E33" s="82">
        <v>13000</v>
      </c>
      <c r="F33" s="83">
        <f t="shared" ref="F33:F37" si="3">E33</f>
        <v>13000</v>
      </c>
      <c r="G33" s="81" t="s">
        <v>103</v>
      </c>
      <c r="H33" s="79" t="s">
        <v>113</v>
      </c>
      <c r="I33" s="79"/>
      <c r="J33" s="84"/>
      <c r="K33" s="85"/>
      <c r="L33" s="139"/>
      <c r="M33" s="138" t="s">
        <v>119</v>
      </c>
      <c r="N33" s="41"/>
    </row>
    <row r="34" spans="1:28" s="72" customFormat="1" ht="73.5" customHeight="1">
      <c r="A34" s="90">
        <v>27</v>
      </c>
      <c r="B34" s="34" t="s">
        <v>147</v>
      </c>
      <c r="C34" s="29" t="s">
        <v>102</v>
      </c>
      <c r="D34" s="64"/>
      <c r="E34" s="82">
        <v>9000</v>
      </c>
      <c r="F34" s="83">
        <f t="shared" si="3"/>
        <v>9000</v>
      </c>
      <c r="G34" s="81" t="s">
        <v>103</v>
      </c>
      <c r="H34" s="79" t="s">
        <v>113</v>
      </c>
      <c r="I34" s="79"/>
      <c r="J34" s="84"/>
      <c r="K34" s="85"/>
      <c r="L34" s="140"/>
      <c r="M34" s="138" t="s">
        <v>119</v>
      </c>
      <c r="N34" s="71"/>
      <c r="O34" s="71"/>
      <c r="Y34" s="125"/>
      <c r="Z34" s="74"/>
      <c r="AA34" s="74"/>
      <c r="AB34" s="74"/>
    </row>
    <row r="35" spans="1:28" s="127" customFormat="1" ht="73.5" customHeight="1">
      <c r="A35" s="79">
        <v>28</v>
      </c>
      <c r="B35" s="34" t="s">
        <v>148</v>
      </c>
      <c r="C35" s="29" t="s">
        <v>102</v>
      </c>
      <c r="D35" s="112"/>
      <c r="E35" s="82">
        <f>E34</f>
        <v>9000</v>
      </c>
      <c r="F35" s="83">
        <f t="shared" si="3"/>
        <v>9000</v>
      </c>
      <c r="G35" s="81" t="s">
        <v>103</v>
      </c>
      <c r="H35" s="79" t="s">
        <v>113</v>
      </c>
      <c r="I35" s="79"/>
      <c r="J35" s="84"/>
      <c r="K35" s="85"/>
      <c r="L35" s="109"/>
      <c r="N35" s="138" t="s">
        <v>119</v>
      </c>
      <c r="O35" s="46"/>
      <c r="Y35" s="128">
        <v>4000</v>
      </c>
      <c r="Z35" s="129"/>
      <c r="AA35" s="129"/>
      <c r="AB35" s="129"/>
    </row>
    <row r="36" spans="1:28" s="131" customFormat="1" ht="73.5" customHeight="1">
      <c r="A36" s="90">
        <v>29</v>
      </c>
      <c r="B36" s="34" t="s">
        <v>149</v>
      </c>
      <c r="C36" s="29" t="s">
        <v>102</v>
      </c>
      <c r="D36" s="116"/>
      <c r="E36" s="82">
        <v>14000</v>
      </c>
      <c r="F36" s="83">
        <f t="shared" si="3"/>
        <v>14000</v>
      </c>
      <c r="G36" s="81" t="s">
        <v>103</v>
      </c>
      <c r="H36" s="79" t="s">
        <v>113</v>
      </c>
      <c r="I36" s="79"/>
      <c r="J36" s="84"/>
      <c r="K36" s="85"/>
      <c r="L36" s="141"/>
      <c r="M36" s="138" t="s">
        <v>119</v>
      </c>
      <c r="N36" s="130"/>
      <c r="O36" s="130"/>
      <c r="Y36" s="132"/>
      <c r="Z36" s="133"/>
      <c r="AA36" s="133"/>
      <c r="AB36" s="133"/>
    </row>
    <row r="37" spans="1:28" s="131" customFormat="1" ht="73.5" customHeight="1">
      <c r="A37" s="90">
        <v>30</v>
      </c>
      <c r="B37" s="112" t="s">
        <v>150</v>
      </c>
      <c r="C37" s="81" t="s">
        <v>102</v>
      </c>
      <c r="D37" s="116"/>
      <c r="E37" s="86">
        <v>5000</v>
      </c>
      <c r="F37" s="83">
        <f t="shared" si="3"/>
        <v>5000</v>
      </c>
      <c r="G37" s="81" t="s">
        <v>103</v>
      </c>
      <c r="H37" s="90" t="s">
        <v>113</v>
      </c>
      <c r="I37" s="142"/>
      <c r="J37" s="143"/>
      <c r="K37" s="144"/>
      <c r="L37" s="141"/>
      <c r="M37" s="138" t="s">
        <v>119</v>
      </c>
      <c r="N37" s="130"/>
      <c r="O37" s="130"/>
      <c r="Y37" s="132"/>
      <c r="Z37" s="133"/>
      <c r="AA37" s="133"/>
      <c r="AB37" s="133"/>
    </row>
    <row r="38" spans="1:28" ht="73.5" customHeight="1">
      <c r="A38" s="55" t="s">
        <v>151</v>
      </c>
      <c r="B38" s="26" t="s">
        <v>152</v>
      </c>
      <c r="C38" s="29"/>
      <c r="D38" s="81"/>
      <c r="E38" s="117">
        <f>SUM(E39:E42)</f>
        <v>47000</v>
      </c>
      <c r="F38" s="117">
        <f>SUM(F39:F42)</f>
        <v>47000</v>
      </c>
      <c r="G38" s="81"/>
      <c r="H38" s="79"/>
      <c r="I38" s="79"/>
      <c r="J38" s="84"/>
      <c r="K38" s="85"/>
      <c r="L38" s="120">
        <f>SUM(L39:L42)</f>
        <v>47000</v>
      </c>
      <c r="M38" s="87"/>
      <c r="N38" s="45"/>
      <c r="O38" s="62"/>
      <c r="P38" s="62"/>
      <c r="Q38" s="62"/>
      <c r="R38" s="62"/>
      <c r="S38" s="62"/>
      <c r="T38" s="62"/>
      <c r="U38" s="62"/>
      <c r="V38" s="62"/>
      <c r="W38" s="62"/>
    </row>
    <row r="39" spans="1:28" ht="73.5" customHeight="1">
      <c r="A39" s="79">
        <v>31</v>
      </c>
      <c r="B39" s="34" t="s">
        <v>153</v>
      </c>
      <c r="C39" s="29" t="s">
        <v>102</v>
      </c>
      <c r="D39" s="81"/>
      <c r="E39" s="82">
        <v>1000</v>
      </c>
      <c r="F39" s="83">
        <f>E39</f>
        <v>1000</v>
      </c>
      <c r="G39" s="81" t="s">
        <v>103</v>
      </c>
      <c r="H39" s="79" t="s">
        <v>104</v>
      </c>
      <c r="I39" s="79" t="s">
        <v>154</v>
      </c>
      <c r="J39" s="84"/>
      <c r="K39" s="85"/>
      <c r="L39" s="86">
        <v>1000</v>
      </c>
      <c r="M39" s="87">
        <f t="shared" ref="M39:M51" si="4">F39-L39</f>
        <v>0</v>
      </c>
      <c r="N39" s="145" t="e">
        <f>+E39+E40+#REF!+#REF!</f>
        <v>#REF!</v>
      </c>
      <c r="O39" s="62"/>
      <c r="P39" s="62"/>
      <c r="Q39" s="62"/>
      <c r="R39" s="62"/>
      <c r="S39" s="62"/>
      <c r="T39" s="62"/>
      <c r="U39" s="62"/>
      <c r="V39" s="62"/>
      <c r="W39" s="62"/>
    </row>
    <row r="40" spans="1:28" ht="73.5" customHeight="1">
      <c r="A40" s="90">
        <v>32</v>
      </c>
      <c r="B40" s="34" t="s">
        <v>155</v>
      </c>
      <c r="C40" s="29" t="s">
        <v>102</v>
      </c>
      <c r="D40" s="81"/>
      <c r="E40" s="82">
        <f>6*1000</f>
        <v>6000</v>
      </c>
      <c r="F40" s="83">
        <f>E40</f>
        <v>6000</v>
      </c>
      <c r="G40" s="81" t="s">
        <v>103</v>
      </c>
      <c r="H40" s="79" t="s">
        <v>104</v>
      </c>
      <c r="I40" s="79" t="s">
        <v>156</v>
      </c>
      <c r="J40" s="84"/>
      <c r="K40" s="85"/>
      <c r="L40" s="86">
        <f>6*1000</f>
        <v>6000</v>
      </c>
      <c r="M40" s="87">
        <f t="shared" si="4"/>
        <v>0</v>
      </c>
      <c r="N40" s="45">
        <f>28*7</f>
        <v>196</v>
      </c>
      <c r="O40" s="62"/>
      <c r="P40" s="62"/>
      <c r="Q40" s="62"/>
      <c r="R40" s="62"/>
      <c r="S40" s="62"/>
      <c r="T40" s="62"/>
      <c r="U40" s="62"/>
      <c r="V40" s="62"/>
      <c r="W40" s="62"/>
      <c r="Y40" s="42">
        <v>2000</v>
      </c>
    </row>
    <row r="41" spans="1:28" ht="73.5" customHeight="1">
      <c r="A41" s="79">
        <v>33</v>
      </c>
      <c r="B41" s="34" t="s">
        <v>157</v>
      </c>
      <c r="C41" s="29" t="s">
        <v>102</v>
      </c>
      <c r="D41" s="81"/>
      <c r="E41" s="82">
        <f>28000</f>
        <v>28000</v>
      </c>
      <c r="F41" s="83">
        <f>E41</f>
        <v>28000</v>
      </c>
      <c r="G41" s="81" t="s">
        <v>103</v>
      </c>
      <c r="H41" s="79" t="s">
        <v>104</v>
      </c>
      <c r="I41" s="79" t="s">
        <v>156</v>
      </c>
      <c r="J41" s="84"/>
      <c r="K41" s="85"/>
      <c r="L41" s="86">
        <f>28000</f>
        <v>28000</v>
      </c>
      <c r="M41" s="87">
        <f t="shared" si="4"/>
        <v>0</v>
      </c>
      <c r="N41" s="45">
        <f>193.35/78.4</f>
        <v>2.4661989795918364</v>
      </c>
      <c r="O41" s="62"/>
      <c r="P41" s="62"/>
      <c r="Q41" s="62"/>
      <c r="R41" s="62"/>
      <c r="S41" s="62"/>
      <c r="T41" s="62"/>
      <c r="U41" s="62"/>
      <c r="V41" s="62"/>
      <c r="W41" s="62"/>
      <c r="Y41" s="42">
        <v>12273</v>
      </c>
      <c r="AA41" s="43">
        <v>12440</v>
      </c>
    </row>
    <row r="42" spans="1:28" ht="73.5" customHeight="1">
      <c r="A42" s="90">
        <v>34</v>
      </c>
      <c r="B42" s="34" t="s">
        <v>158</v>
      </c>
      <c r="C42" s="29" t="s">
        <v>102</v>
      </c>
      <c r="D42" s="81"/>
      <c r="E42" s="82">
        <v>12000</v>
      </c>
      <c r="F42" s="83">
        <f>E42</f>
        <v>12000</v>
      </c>
      <c r="G42" s="81" t="s">
        <v>103</v>
      </c>
      <c r="H42" s="79" t="s">
        <v>104</v>
      </c>
      <c r="I42" s="79" t="s">
        <v>156</v>
      </c>
      <c r="J42" s="84"/>
      <c r="K42" s="85"/>
      <c r="L42" s="86">
        <v>12000</v>
      </c>
      <c r="M42" s="87">
        <f t="shared" si="4"/>
        <v>0</v>
      </c>
      <c r="N42" s="45">
        <f>N40*N41</f>
        <v>483.37499999999994</v>
      </c>
      <c r="O42" s="62"/>
      <c r="P42" s="62"/>
      <c r="Q42" s="62"/>
      <c r="R42" s="62"/>
      <c r="S42" s="62"/>
      <c r="T42" s="62"/>
      <c r="U42" s="62"/>
      <c r="V42" s="62"/>
      <c r="W42" s="62"/>
      <c r="AA42" s="43">
        <f>AA41-Y41</f>
        <v>167</v>
      </c>
    </row>
    <row r="43" spans="1:28" ht="73.5" customHeight="1">
      <c r="A43" s="146" t="s">
        <v>159</v>
      </c>
      <c r="B43" s="26" t="s">
        <v>160</v>
      </c>
      <c r="C43" s="29"/>
      <c r="D43" s="81"/>
      <c r="E43" s="117">
        <f>SUM(E44:E51)</f>
        <v>31700</v>
      </c>
      <c r="F43" s="77">
        <f>E43</f>
        <v>31700</v>
      </c>
      <c r="G43" s="81"/>
      <c r="H43" s="147"/>
      <c r="I43" s="147"/>
      <c r="J43" s="148"/>
      <c r="K43" s="149"/>
      <c r="L43" s="120">
        <f>SUM(L44:L52)</f>
        <v>164478</v>
      </c>
      <c r="M43" s="87">
        <f t="shared" si="4"/>
        <v>-132778</v>
      </c>
      <c r="N43" s="45"/>
      <c r="O43" s="62"/>
      <c r="P43" s="62"/>
      <c r="Q43" s="62"/>
      <c r="R43" s="62"/>
      <c r="S43" s="62"/>
      <c r="T43" s="62"/>
      <c r="U43" s="62"/>
      <c r="V43" s="62"/>
      <c r="W43" s="62"/>
    </row>
    <row r="44" spans="1:28" ht="73.5" customHeight="1">
      <c r="A44" s="79">
        <v>35</v>
      </c>
      <c r="B44" s="34" t="s">
        <v>161</v>
      </c>
      <c r="C44" s="29" t="s">
        <v>102</v>
      </c>
      <c r="D44" s="81"/>
      <c r="E44" s="82">
        <v>5000</v>
      </c>
      <c r="F44" s="83">
        <f t="shared" si="1"/>
        <v>5000</v>
      </c>
      <c r="G44" s="81" t="s">
        <v>103</v>
      </c>
      <c r="H44" s="79" t="s">
        <v>162</v>
      </c>
      <c r="I44" s="79" t="s">
        <v>156</v>
      </c>
      <c r="J44" s="84"/>
      <c r="K44" s="85"/>
      <c r="L44" s="86">
        <v>5000</v>
      </c>
      <c r="M44" s="87">
        <f t="shared" si="4"/>
        <v>0</v>
      </c>
      <c r="N44" s="45"/>
      <c r="O44" s="62"/>
      <c r="P44" s="62"/>
      <c r="Q44" s="62"/>
      <c r="R44" s="62"/>
      <c r="S44" s="62"/>
      <c r="T44" s="62"/>
      <c r="U44" s="62"/>
      <c r="V44" s="62"/>
      <c r="W44" s="62"/>
    </row>
    <row r="45" spans="1:28" ht="73.5" customHeight="1">
      <c r="A45" s="79">
        <v>36</v>
      </c>
      <c r="B45" s="34" t="s">
        <v>163</v>
      </c>
      <c r="C45" s="29" t="s">
        <v>102</v>
      </c>
      <c r="D45" s="81"/>
      <c r="E45" s="82">
        <v>2200</v>
      </c>
      <c r="F45" s="83">
        <f t="shared" si="1"/>
        <v>2200</v>
      </c>
      <c r="G45" s="81" t="s">
        <v>103</v>
      </c>
      <c r="H45" s="79" t="s">
        <v>162</v>
      </c>
      <c r="I45" s="79" t="s">
        <v>156</v>
      </c>
      <c r="J45" s="84"/>
      <c r="K45" s="85"/>
      <c r="L45" s="86">
        <v>2200</v>
      </c>
      <c r="M45" s="87">
        <f t="shared" si="4"/>
        <v>0</v>
      </c>
      <c r="N45" s="45"/>
      <c r="O45" s="62"/>
      <c r="P45" s="62"/>
      <c r="Q45" s="62"/>
      <c r="R45" s="62"/>
      <c r="S45" s="62"/>
      <c r="T45" s="62"/>
      <c r="U45" s="62"/>
      <c r="V45" s="62"/>
      <c r="W45" s="62"/>
    </row>
    <row r="46" spans="1:28" ht="73.5" customHeight="1">
      <c r="A46" s="79">
        <v>37</v>
      </c>
      <c r="B46" s="34" t="s">
        <v>164</v>
      </c>
      <c r="C46" s="29" t="s">
        <v>102</v>
      </c>
      <c r="D46" s="81"/>
      <c r="E46" s="82">
        <v>2500</v>
      </c>
      <c r="F46" s="83">
        <f t="shared" si="1"/>
        <v>2500</v>
      </c>
      <c r="G46" s="81" t="s">
        <v>103</v>
      </c>
      <c r="H46" s="79" t="s">
        <v>162</v>
      </c>
      <c r="I46" s="79" t="s">
        <v>156</v>
      </c>
      <c r="J46" s="84"/>
      <c r="K46" s="85"/>
      <c r="L46" s="86">
        <v>2500</v>
      </c>
      <c r="M46" s="87">
        <f t="shared" si="4"/>
        <v>0</v>
      </c>
      <c r="N46" s="45"/>
      <c r="O46" s="62" t="e">
        <f>F47+F48+F49+F50+#REF!+F31</f>
        <v>#REF!</v>
      </c>
      <c r="P46" s="62"/>
      <c r="Q46" s="62"/>
      <c r="R46" s="62"/>
      <c r="S46" s="62"/>
      <c r="T46" s="62"/>
      <c r="U46" s="62"/>
      <c r="V46" s="62"/>
      <c r="W46" s="62"/>
    </row>
    <row r="47" spans="1:28" ht="73.5" customHeight="1">
      <c r="A47" s="79">
        <v>38</v>
      </c>
      <c r="B47" s="34" t="s">
        <v>165</v>
      </c>
      <c r="C47" s="29" t="s">
        <v>102</v>
      </c>
      <c r="D47" s="81"/>
      <c r="E47" s="82">
        <v>5800</v>
      </c>
      <c r="F47" s="83">
        <f>E47</f>
        <v>5800</v>
      </c>
      <c r="G47" s="81" t="s">
        <v>103</v>
      </c>
      <c r="H47" s="79" t="s">
        <v>113</v>
      </c>
      <c r="I47" s="79"/>
      <c r="J47" s="84"/>
      <c r="K47" s="85"/>
      <c r="L47" s="86">
        <v>5800</v>
      </c>
      <c r="M47" s="87">
        <f t="shared" si="4"/>
        <v>0</v>
      </c>
      <c r="N47" s="150"/>
      <c r="O47" s="62">
        <f>2600*22</f>
        <v>57200</v>
      </c>
      <c r="P47" s="62"/>
      <c r="Q47" s="62"/>
      <c r="R47" s="62"/>
      <c r="S47" s="62"/>
      <c r="T47" s="62"/>
      <c r="U47" s="62"/>
      <c r="V47" s="62"/>
      <c r="W47" s="62"/>
    </row>
    <row r="48" spans="1:28" ht="73.5" customHeight="1">
      <c r="A48" s="79">
        <v>39</v>
      </c>
      <c r="B48" s="34" t="s">
        <v>166</v>
      </c>
      <c r="C48" s="29" t="s">
        <v>102</v>
      </c>
      <c r="D48" s="81"/>
      <c r="E48" s="82">
        <v>2900</v>
      </c>
      <c r="F48" s="83">
        <f t="shared" si="1"/>
        <v>2900</v>
      </c>
      <c r="G48" s="81" t="s">
        <v>103</v>
      </c>
      <c r="H48" s="79" t="s">
        <v>113</v>
      </c>
      <c r="I48" s="79"/>
      <c r="J48" s="84"/>
      <c r="K48" s="85"/>
      <c r="L48" s="86">
        <v>2900</v>
      </c>
      <c r="M48" s="87">
        <f t="shared" si="4"/>
        <v>0</v>
      </c>
      <c r="N48" s="45"/>
      <c r="O48" s="62"/>
      <c r="P48" s="62"/>
      <c r="Q48" s="62"/>
      <c r="R48" s="62"/>
      <c r="S48" s="62"/>
      <c r="T48" s="62"/>
      <c r="U48" s="62"/>
      <c r="V48" s="62"/>
      <c r="W48" s="62"/>
    </row>
    <row r="49" spans="1:32" ht="73.5" customHeight="1">
      <c r="A49" s="79">
        <v>40</v>
      </c>
      <c r="B49" s="34" t="s">
        <v>167</v>
      </c>
      <c r="C49" s="29" t="s">
        <v>102</v>
      </c>
      <c r="D49" s="81"/>
      <c r="E49" s="82">
        <f>3300</f>
        <v>3300</v>
      </c>
      <c r="F49" s="83">
        <f>E49</f>
        <v>3300</v>
      </c>
      <c r="G49" s="81" t="s">
        <v>103</v>
      </c>
      <c r="H49" s="79" t="s">
        <v>113</v>
      </c>
      <c r="I49" s="79"/>
      <c r="J49" s="84"/>
      <c r="K49" s="85"/>
      <c r="L49" s="86">
        <v>3300</v>
      </c>
      <c r="M49" s="87">
        <f t="shared" si="4"/>
        <v>0</v>
      </c>
      <c r="N49" s="45"/>
      <c r="O49" s="62">
        <f>960*21000</f>
        <v>20160000</v>
      </c>
      <c r="P49" s="62"/>
      <c r="Q49" s="62"/>
      <c r="R49" s="62"/>
      <c r="S49" s="62"/>
      <c r="T49" s="62"/>
      <c r="U49" s="62"/>
      <c r="V49" s="62"/>
      <c r="W49" s="62"/>
      <c r="AE49" s="41" t="s">
        <v>168</v>
      </c>
      <c r="AF49" s="151">
        <f>E5-AE52-32430</f>
        <v>579920.52098450018</v>
      </c>
    </row>
    <row r="50" spans="1:32" ht="73.5" customHeight="1">
      <c r="A50" s="79">
        <v>41</v>
      </c>
      <c r="B50" s="34" t="s">
        <v>169</v>
      </c>
      <c r="C50" s="29" t="s">
        <v>102</v>
      </c>
      <c r="D50" s="81"/>
      <c r="E50" s="82">
        <v>5500</v>
      </c>
      <c r="F50" s="83">
        <f>E50</f>
        <v>5500</v>
      </c>
      <c r="G50" s="81" t="s">
        <v>103</v>
      </c>
      <c r="H50" s="79" t="s">
        <v>113</v>
      </c>
      <c r="I50" s="79"/>
      <c r="J50" s="84"/>
      <c r="K50" s="85"/>
      <c r="L50" s="86">
        <v>5500</v>
      </c>
      <c r="M50" s="87">
        <f t="shared" si="4"/>
        <v>0</v>
      </c>
      <c r="N50" s="45"/>
      <c r="O50" s="62">
        <f>2600*2200</f>
        <v>5720000</v>
      </c>
      <c r="P50" s="62"/>
      <c r="Q50" s="62"/>
      <c r="R50" s="62"/>
      <c r="S50" s="62"/>
      <c r="T50" s="62"/>
      <c r="U50" s="62"/>
      <c r="V50" s="62"/>
      <c r="W50" s="62"/>
      <c r="AC50" s="152" t="s">
        <v>170</v>
      </c>
      <c r="AD50" s="96">
        <f>E5+AD52+AC52</f>
        <v>666208.52098450018</v>
      </c>
      <c r="AF50" s="153">
        <f>AF49+AC52+AD52+AE52</f>
        <v>633778.52098450018</v>
      </c>
    </row>
    <row r="51" spans="1:32" ht="73.5" customHeight="1">
      <c r="A51" s="79">
        <v>42</v>
      </c>
      <c r="B51" s="34" t="s">
        <v>171</v>
      </c>
      <c r="C51" s="29" t="s">
        <v>102</v>
      </c>
      <c r="D51" s="81"/>
      <c r="E51" s="82">
        <v>4500</v>
      </c>
      <c r="F51" s="83">
        <f>E51</f>
        <v>4500</v>
      </c>
      <c r="G51" s="81" t="s">
        <v>103</v>
      </c>
      <c r="H51" s="79" t="s">
        <v>113</v>
      </c>
      <c r="I51" s="79"/>
      <c r="J51" s="84"/>
      <c r="K51" s="154" t="s">
        <v>172</v>
      </c>
      <c r="L51" s="86">
        <v>5500</v>
      </c>
      <c r="M51" s="87">
        <f t="shared" si="4"/>
        <v>-1000</v>
      </c>
      <c r="N51" s="45"/>
      <c r="O51" s="62">
        <f>2600*2200</f>
        <v>5720000</v>
      </c>
      <c r="P51" s="62"/>
      <c r="Q51" s="62"/>
      <c r="R51" s="62"/>
      <c r="S51" s="62"/>
      <c r="T51" s="62"/>
      <c r="U51" s="62"/>
      <c r="V51" s="62"/>
      <c r="W51" s="62"/>
      <c r="AC51" s="41" t="s">
        <v>173</v>
      </c>
      <c r="AD51" s="41" t="s">
        <v>97</v>
      </c>
      <c r="AE51" s="41" t="s">
        <v>98</v>
      </c>
    </row>
    <row r="52" spans="1:32" s="72" customFormat="1" ht="73.5" customHeight="1">
      <c r="A52" s="75" t="s">
        <v>174</v>
      </c>
      <c r="B52" s="26" t="s">
        <v>175</v>
      </c>
      <c r="C52" s="146"/>
      <c r="D52" s="54"/>
      <c r="E52" s="155">
        <f>+O4-E6-E22-E38-E43-'[2]PB 02 DA chuyển tiếp'!I8</f>
        <v>44306.520984500181</v>
      </c>
      <c r="F52" s="155">
        <f>+E52</f>
        <v>44306.520984500181</v>
      </c>
      <c r="G52" s="54"/>
      <c r="H52" s="75"/>
      <c r="I52" s="156"/>
      <c r="J52" s="157"/>
      <c r="K52" s="158"/>
      <c r="L52" s="159">
        <f>+N6</f>
        <v>131778</v>
      </c>
      <c r="M52" s="160">
        <f>SUM(M7:M50)</f>
        <v>24872.388888888876</v>
      </c>
      <c r="N52" s="39"/>
      <c r="O52" s="71"/>
      <c r="P52" s="71"/>
      <c r="Q52" s="71"/>
      <c r="R52" s="71"/>
      <c r="S52" s="71"/>
      <c r="T52" s="71"/>
      <c r="U52" s="71"/>
      <c r="V52" s="71"/>
      <c r="W52" s="71"/>
      <c r="Y52" s="161">
        <f>SUM(Y7:Y51)</f>
        <v>53858</v>
      </c>
      <c r="Z52" s="155"/>
      <c r="AA52" s="155"/>
      <c r="AB52" s="74"/>
      <c r="AC52" s="162">
        <v>25918</v>
      </c>
      <c r="AD52" s="162">
        <v>15500</v>
      </c>
      <c r="AE52" s="162">
        <v>12440</v>
      </c>
      <c r="AF52" s="162">
        <f>AC52+AD52+AE52</f>
        <v>53858</v>
      </c>
    </row>
    <row r="53" spans="1:32">
      <c r="A53" s="45"/>
      <c r="B53" s="46"/>
      <c r="C53" s="45"/>
      <c r="D53" s="45"/>
      <c r="E53" s="163"/>
      <c r="F53" s="163"/>
      <c r="G53" s="45"/>
      <c r="H53" s="164"/>
      <c r="I53" s="45"/>
      <c r="J53" s="45"/>
      <c r="K53" s="45"/>
      <c r="L53" s="45"/>
      <c r="M53" s="145">
        <f>M52+E11</f>
        <v>30656.388888888876</v>
      </c>
      <c r="N53" s="45"/>
      <c r="O53" s="62"/>
      <c r="P53" s="62"/>
      <c r="Q53" s="62"/>
      <c r="R53" s="62"/>
      <c r="S53" s="62"/>
      <c r="T53" s="62"/>
      <c r="U53" s="62"/>
      <c r="V53" s="62"/>
      <c r="W53" s="62"/>
    </row>
    <row r="54" spans="1:32" ht="58.5" customHeight="1">
      <c r="A54" s="45"/>
      <c r="B54" s="46"/>
      <c r="C54" s="45"/>
      <c r="D54" s="45"/>
      <c r="E54" s="163"/>
      <c r="F54" s="163"/>
      <c r="G54" s="45"/>
      <c r="H54" s="164"/>
      <c r="I54" s="45"/>
      <c r="J54" s="45"/>
      <c r="K54" s="45"/>
      <c r="L54" s="45"/>
      <c r="M54" s="45"/>
      <c r="N54" s="45"/>
      <c r="O54" s="62">
        <v>2005</v>
      </c>
      <c r="P54" s="62"/>
      <c r="Q54" s="62"/>
      <c r="R54" s="62"/>
      <c r="S54" s="62"/>
      <c r="T54" s="62"/>
      <c r="U54" s="62"/>
      <c r="V54" s="62"/>
      <c r="W54" s="62"/>
      <c r="AF54" s="153"/>
    </row>
    <row r="55" spans="1:32">
      <c r="A55" s="45"/>
      <c r="B55" s="46"/>
      <c r="C55" s="45"/>
      <c r="D55" s="45"/>
      <c r="E55" s="163"/>
      <c r="F55" s="163"/>
      <c r="G55" s="45"/>
      <c r="H55" s="164"/>
      <c r="I55" s="45"/>
      <c r="J55" s="45"/>
      <c r="K55" s="45"/>
      <c r="L55" s="45"/>
      <c r="M55" s="45"/>
      <c r="N55" s="45"/>
      <c r="O55" s="163" t="s">
        <v>176</v>
      </c>
      <c r="P55" s="62"/>
      <c r="Q55" s="62"/>
      <c r="R55" s="62"/>
      <c r="S55" s="62"/>
      <c r="T55" s="62"/>
      <c r="U55" s="62"/>
      <c r="V55" s="62"/>
      <c r="W55" s="62"/>
    </row>
    <row r="56" spans="1:32">
      <c r="A56" s="45"/>
      <c r="B56" s="46"/>
      <c r="C56" s="45"/>
      <c r="D56" s="45"/>
      <c r="E56" s="163"/>
      <c r="F56" s="163"/>
      <c r="G56" s="45"/>
      <c r="H56" s="164"/>
      <c r="I56" s="45"/>
      <c r="J56" s="45"/>
      <c r="K56" s="45"/>
      <c r="L56" s="45"/>
      <c r="M56" s="45"/>
      <c r="N56" s="45"/>
      <c r="O56" s="62"/>
      <c r="P56" s="62"/>
      <c r="Q56" s="62"/>
      <c r="R56" s="62"/>
      <c r="S56" s="62"/>
      <c r="T56" s="62"/>
      <c r="U56" s="62"/>
      <c r="V56" s="62"/>
      <c r="W56" s="62"/>
    </row>
    <row r="57" spans="1:32">
      <c r="A57" s="45"/>
      <c r="B57" s="46"/>
      <c r="C57" s="45"/>
      <c r="D57" s="45"/>
      <c r="E57" s="163"/>
      <c r="F57" s="163"/>
      <c r="G57" s="45"/>
      <c r="H57" s="164"/>
      <c r="I57" s="45"/>
      <c r="J57" s="45"/>
      <c r="K57" s="45"/>
      <c r="L57" s="45"/>
      <c r="M57" s="45"/>
      <c r="N57" s="45"/>
      <c r="O57" s="62"/>
      <c r="P57" s="62"/>
      <c r="Q57" s="62"/>
      <c r="R57" s="62"/>
      <c r="S57" s="62"/>
      <c r="T57" s="62"/>
      <c r="U57" s="62"/>
      <c r="V57" s="62"/>
      <c r="W57" s="62"/>
    </row>
    <row r="58" spans="1:32">
      <c r="A58" s="45"/>
      <c r="B58" s="46"/>
      <c r="C58" s="45"/>
      <c r="D58" s="45"/>
      <c r="E58" s="163"/>
      <c r="F58" s="163"/>
      <c r="G58" s="45"/>
      <c r="H58" s="164"/>
      <c r="I58" s="45"/>
      <c r="J58" s="45"/>
      <c r="K58" s="45"/>
      <c r="L58" s="45"/>
      <c r="M58" s="45"/>
      <c r="N58" s="45"/>
      <c r="O58" s="62"/>
      <c r="P58" s="62"/>
      <c r="Q58" s="62"/>
      <c r="R58" s="62"/>
      <c r="S58" s="62"/>
      <c r="T58" s="62"/>
      <c r="U58" s="62"/>
      <c r="V58" s="62"/>
      <c r="W58" s="62"/>
    </row>
    <row r="59" spans="1:32">
      <c r="A59" s="45"/>
      <c r="B59" s="46"/>
      <c r="C59" s="45"/>
      <c r="D59" s="45"/>
      <c r="E59" s="163"/>
      <c r="F59" s="163"/>
      <c r="G59" s="45"/>
      <c r="H59" s="164"/>
      <c r="I59" s="45"/>
      <c r="J59" s="45"/>
      <c r="K59" s="45"/>
      <c r="L59" s="45"/>
      <c r="M59" s="45"/>
      <c r="N59" s="45"/>
      <c r="O59" s="62"/>
      <c r="P59" s="62"/>
      <c r="Q59" s="62"/>
      <c r="R59" s="62"/>
      <c r="S59" s="62"/>
      <c r="T59" s="62"/>
      <c r="U59" s="62"/>
      <c r="V59" s="62"/>
      <c r="W59" s="62"/>
    </row>
    <row r="60" spans="1:32">
      <c r="A60" s="45"/>
      <c r="B60" s="46"/>
      <c r="C60" s="45"/>
      <c r="D60" s="45"/>
      <c r="E60" s="163"/>
      <c r="F60" s="163"/>
      <c r="G60" s="45"/>
      <c r="H60" s="164"/>
      <c r="I60" s="45"/>
      <c r="J60" s="45"/>
      <c r="K60" s="45"/>
      <c r="L60" s="45"/>
      <c r="M60" s="45"/>
      <c r="N60" s="45"/>
      <c r="O60" s="62"/>
      <c r="P60" s="62"/>
      <c r="Q60" s="62"/>
      <c r="R60" s="62"/>
      <c r="S60" s="62"/>
      <c r="T60" s="62"/>
      <c r="U60" s="62"/>
      <c r="V60" s="62"/>
      <c r="W60" s="62"/>
    </row>
    <row r="61" spans="1:32">
      <c r="A61" s="45"/>
      <c r="B61" s="46"/>
      <c r="C61" s="45"/>
      <c r="D61" s="45"/>
      <c r="E61" s="163"/>
      <c r="F61" s="163"/>
      <c r="G61" s="45"/>
      <c r="H61" s="164"/>
      <c r="I61" s="45"/>
      <c r="J61" s="45"/>
      <c r="K61" s="45"/>
      <c r="L61" s="45"/>
      <c r="M61" s="45"/>
      <c r="N61" s="45"/>
      <c r="O61" s="62"/>
      <c r="P61" s="62"/>
      <c r="Q61" s="62"/>
      <c r="R61" s="62"/>
      <c r="S61" s="62"/>
      <c r="T61" s="62"/>
      <c r="U61" s="62"/>
      <c r="V61" s="62"/>
      <c r="W61" s="62"/>
    </row>
    <row r="62" spans="1:32">
      <c r="A62" s="45"/>
      <c r="B62" s="46"/>
      <c r="C62" s="45"/>
      <c r="D62" s="45"/>
      <c r="E62" s="163"/>
      <c r="F62" s="163"/>
      <c r="G62" s="45"/>
      <c r="H62" s="164"/>
      <c r="I62" s="45"/>
      <c r="J62" s="45"/>
      <c r="K62" s="45"/>
      <c r="L62" s="45"/>
      <c r="M62" s="45"/>
      <c r="N62" s="45"/>
      <c r="O62" s="62"/>
      <c r="P62" s="62"/>
      <c r="Q62" s="62"/>
      <c r="R62" s="62"/>
      <c r="S62" s="62"/>
      <c r="T62" s="62"/>
      <c r="U62" s="62"/>
      <c r="V62" s="62"/>
      <c r="W62" s="62"/>
    </row>
    <row r="63" spans="1:32">
      <c r="A63" s="45"/>
      <c r="B63" s="46"/>
      <c r="C63" s="45"/>
      <c r="D63" s="45"/>
      <c r="E63" s="163"/>
      <c r="F63" s="163"/>
      <c r="G63" s="45"/>
      <c r="H63" s="164"/>
      <c r="I63" s="45"/>
      <c r="J63" s="45"/>
      <c r="K63" s="45"/>
      <c r="L63" s="45"/>
      <c r="M63" s="45"/>
      <c r="N63" s="45"/>
      <c r="O63" s="62"/>
      <c r="P63" s="62"/>
      <c r="Q63" s="62"/>
      <c r="R63" s="62"/>
      <c r="S63" s="62"/>
      <c r="T63" s="62"/>
      <c r="U63" s="62"/>
      <c r="V63" s="62"/>
      <c r="W63" s="62"/>
    </row>
    <row r="64" spans="1:32">
      <c r="A64" s="45"/>
      <c r="B64" s="46"/>
      <c r="C64" s="45"/>
      <c r="D64" s="45"/>
      <c r="E64" s="163"/>
      <c r="F64" s="163"/>
      <c r="G64" s="45"/>
      <c r="H64" s="164"/>
      <c r="I64" s="45"/>
      <c r="J64" s="45"/>
      <c r="K64" s="45"/>
      <c r="L64" s="45"/>
      <c r="M64" s="45"/>
      <c r="N64" s="45"/>
      <c r="O64" s="62"/>
      <c r="P64" s="62"/>
      <c r="Q64" s="62"/>
      <c r="R64" s="62"/>
      <c r="S64" s="62"/>
      <c r="T64" s="62"/>
      <c r="U64" s="62"/>
      <c r="V64" s="62"/>
      <c r="W64" s="62"/>
    </row>
    <row r="65" spans="1:23">
      <c r="A65" s="45"/>
      <c r="B65" s="46"/>
      <c r="C65" s="45"/>
      <c r="D65" s="45"/>
      <c r="E65" s="163"/>
      <c r="F65" s="163"/>
      <c r="G65" s="45"/>
      <c r="H65" s="164"/>
      <c r="I65" s="45"/>
      <c r="J65" s="45"/>
      <c r="K65" s="45"/>
      <c r="L65" s="45"/>
      <c r="M65" s="45"/>
      <c r="N65" s="45"/>
      <c r="O65" s="62"/>
      <c r="P65" s="62"/>
      <c r="Q65" s="62"/>
      <c r="R65" s="62"/>
      <c r="S65" s="62"/>
      <c r="T65" s="62"/>
      <c r="U65" s="62"/>
      <c r="V65" s="62"/>
      <c r="W65" s="62"/>
    </row>
    <row r="66" spans="1:23">
      <c r="A66" s="45"/>
      <c r="B66" s="46"/>
      <c r="C66" s="45"/>
      <c r="D66" s="45"/>
      <c r="E66" s="163"/>
      <c r="F66" s="163"/>
      <c r="G66" s="45"/>
      <c r="H66" s="164"/>
      <c r="I66" s="45"/>
      <c r="J66" s="45"/>
      <c r="K66" s="45"/>
      <c r="L66" s="45"/>
      <c r="M66" s="45"/>
      <c r="N66" s="45"/>
      <c r="O66" s="62"/>
      <c r="P66" s="62"/>
      <c r="Q66" s="62"/>
      <c r="R66" s="62"/>
      <c r="S66" s="62"/>
      <c r="T66" s="62"/>
      <c r="U66" s="62"/>
      <c r="V66" s="62"/>
      <c r="W66" s="62"/>
    </row>
    <row r="67" spans="1:23">
      <c r="A67" s="45"/>
      <c r="B67" s="46"/>
      <c r="C67" s="45"/>
      <c r="D67" s="45"/>
      <c r="E67" s="163"/>
      <c r="F67" s="163"/>
      <c r="G67" s="45"/>
      <c r="H67" s="164"/>
      <c r="I67" s="45"/>
      <c r="J67" s="45"/>
      <c r="K67" s="45"/>
      <c r="L67" s="45"/>
      <c r="M67" s="45"/>
      <c r="N67" s="45"/>
      <c r="O67" s="62"/>
      <c r="P67" s="62"/>
      <c r="Q67" s="62"/>
      <c r="R67" s="62"/>
      <c r="S67" s="62"/>
      <c r="T67" s="62"/>
      <c r="U67" s="62"/>
      <c r="V67" s="62"/>
      <c r="W67" s="62"/>
    </row>
    <row r="68" spans="1:23">
      <c r="A68" s="45"/>
      <c r="B68" s="46"/>
      <c r="C68" s="45"/>
      <c r="D68" s="45"/>
      <c r="E68" s="163"/>
      <c r="F68" s="163"/>
      <c r="G68" s="45"/>
      <c r="H68" s="164"/>
      <c r="I68" s="45"/>
      <c r="J68" s="45"/>
      <c r="K68" s="45"/>
      <c r="L68" s="45"/>
      <c r="M68" s="45"/>
      <c r="N68" s="45"/>
      <c r="O68" s="62"/>
      <c r="P68" s="62"/>
      <c r="Q68" s="62"/>
      <c r="R68" s="62"/>
      <c r="S68" s="62"/>
      <c r="T68" s="62"/>
      <c r="U68" s="62"/>
      <c r="V68" s="62"/>
      <c r="W68" s="62"/>
    </row>
    <row r="69" spans="1:23">
      <c r="A69" s="45"/>
      <c r="B69" s="46"/>
      <c r="C69" s="45"/>
      <c r="D69" s="45"/>
      <c r="E69" s="163"/>
      <c r="F69" s="163"/>
      <c r="G69" s="45"/>
      <c r="H69" s="164"/>
      <c r="I69" s="45"/>
      <c r="J69" s="45"/>
      <c r="K69" s="45"/>
      <c r="L69" s="45"/>
      <c r="M69" s="45"/>
      <c r="N69" s="45"/>
      <c r="O69" s="62"/>
      <c r="P69" s="62"/>
      <c r="Q69" s="62"/>
      <c r="R69" s="62"/>
      <c r="S69" s="62"/>
      <c r="T69" s="62"/>
      <c r="U69" s="62"/>
      <c r="V69" s="62"/>
      <c r="W69" s="62"/>
    </row>
    <row r="70" spans="1:23">
      <c r="A70" s="45"/>
      <c r="B70" s="46"/>
      <c r="C70" s="45"/>
      <c r="D70" s="45"/>
      <c r="E70" s="163"/>
      <c r="F70" s="163"/>
      <c r="G70" s="45"/>
      <c r="H70" s="164"/>
      <c r="I70" s="45"/>
      <c r="J70" s="45"/>
      <c r="K70" s="45"/>
      <c r="L70" s="45"/>
      <c r="M70" s="45"/>
      <c r="N70" s="45"/>
      <c r="O70" s="62"/>
      <c r="P70" s="62"/>
      <c r="Q70" s="62"/>
      <c r="R70" s="62"/>
      <c r="S70" s="62"/>
      <c r="T70" s="62"/>
      <c r="U70" s="62"/>
      <c r="V70" s="62"/>
      <c r="W70" s="62"/>
    </row>
    <row r="71" spans="1:23">
      <c r="A71" s="45"/>
      <c r="B71" s="46"/>
      <c r="C71" s="45"/>
      <c r="D71" s="45"/>
      <c r="E71" s="163"/>
      <c r="F71" s="163"/>
      <c r="G71" s="45"/>
      <c r="H71" s="164"/>
      <c r="I71" s="45"/>
      <c r="J71" s="45"/>
      <c r="K71" s="45"/>
      <c r="L71" s="45"/>
      <c r="M71" s="45"/>
      <c r="N71" s="45"/>
      <c r="O71" s="62"/>
      <c r="P71" s="62"/>
      <c r="Q71" s="62"/>
      <c r="R71" s="62"/>
      <c r="S71" s="62"/>
      <c r="T71" s="62"/>
      <c r="U71" s="62"/>
      <c r="V71" s="62"/>
      <c r="W71" s="62"/>
    </row>
    <row r="72" spans="1:23">
      <c r="A72" s="45"/>
      <c r="B72" s="46"/>
      <c r="C72" s="45"/>
      <c r="D72" s="45"/>
      <c r="E72" s="163"/>
      <c r="F72" s="163"/>
      <c r="G72" s="45"/>
      <c r="H72" s="164"/>
      <c r="I72" s="45"/>
      <c r="J72" s="45"/>
      <c r="K72" s="45"/>
      <c r="L72" s="45"/>
      <c r="M72" s="45"/>
      <c r="N72" s="45"/>
      <c r="O72" s="62"/>
      <c r="P72" s="62"/>
      <c r="Q72" s="62"/>
      <c r="R72" s="62"/>
      <c r="S72" s="62"/>
      <c r="T72" s="62"/>
      <c r="U72" s="62"/>
      <c r="V72" s="62"/>
      <c r="W72" s="62"/>
    </row>
    <row r="73" spans="1:23">
      <c r="A73" s="45"/>
      <c r="B73" s="46"/>
      <c r="C73" s="45"/>
      <c r="D73" s="45"/>
      <c r="E73" s="163"/>
      <c r="F73" s="163"/>
      <c r="G73" s="45"/>
      <c r="H73" s="164"/>
      <c r="I73" s="45"/>
      <c r="J73" s="45"/>
      <c r="K73" s="45"/>
      <c r="L73" s="45"/>
      <c r="M73" s="45"/>
      <c r="N73" s="45"/>
      <c r="O73" s="62"/>
      <c r="P73" s="62"/>
      <c r="Q73" s="62"/>
      <c r="R73" s="62"/>
      <c r="S73" s="62"/>
      <c r="T73" s="62"/>
      <c r="U73" s="62"/>
      <c r="V73" s="62"/>
      <c r="W73" s="62"/>
    </row>
    <row r="74" spans="1:23">
      <c r="A74" s="45"/>
      <c r="B74" s="46"/>
      <c r="C74" s="45"/>
      <c r="D74" s="45"/>
      <c r="E74" s="163"/>
      <c r="F74" s="163"/>
      <c r="G74" s="45"/>
      <c r="H74" s="164"/>
      <c r="I74" s="45"/>
      <c r="J74" s="45"/>
      <c r="K74" s="45"/>
      <c r="L74" s="45"/>
      <c r="M74" s="45"/>
      <c r="N74" s="45"/>
      <c r="O74" s="62"/>
      <c r="P74" s="62"/>
      <c r="Q74" s="62"/>
      <c r="R74" s="62"/>
      <c r="S74" s="62"/>
      <c r="T74" s="62"/>
      <c r="U74" s="62"/>
      <c r="V74" s="62"/>
      <c r="W74" s="62"/>
    </row>
    <row r="75" spans="1:23">
      <c r="A75" s="45"/>
      <c r="B75" s="46"/>
      <c r="C75" s="45"/>
      <c r="D75" s="45"/>
      <c r="E75" s="163"/>
      <c r="F75" s="163"/>
      <c r="G75" s="45"/>
      <c r="H75" s="164"/>
      <c r="I75" s="45"/>
      <c r="J75" s="45"/>
      <c r="K75" s="45"/>
      <c r="L75" s="45"/>
      <c r="M75" s="45"/>
      <c r="N75" s="45"/>
      <c r="O75" s="62"/>
      <c r="P75" s="62"/>
      <c r="Q75" s="62"/>
      <c r="R75" s="62"/>
      <c r="S75" s="62"/>
      <c r="T75" s="62"/>
      <c r="U75" s="62"/>
      <c r="V75" s="62"/>
      <c r="W75" s="62"/>
    </row>
    <row r="76" spans="1:23">
      <c r="A76" s="45"/>
      <c r="B76" s="46"/>
      <c r="C76" s="45"/>
      <c r="D76" s="45"/>
      <c r="E76" s="163"/>
      <c r="F76" s="163"/>
      <c r="G76" s="45"/>
      <c r="H76" s="164"/>
      <c r="I76" s="45"/>
      <c r="J76" s="45"/>
      <c r="K76" s="45"/>
      <c r="L76" s="45"/>
      <c r="M76" s="45"/>
      <c r="N76" s="45"/>
      <c r="O76" s="62"/>
      <c r="P76" s="62"/>
      <c r="Q76" s="62"/>
      <c r="R76" s="62"/>
      <c r="S76" s="62"/>
      <c r="T76" s="62"/>
      <c r="U76" s="62"/>
      <c r="V76" s="62"/>
      <c r="W76" s="62"/>
    </row>
    <row r="77" spans="1:23">
      <c r="A77" s="45"/>
      <c r="B77" s="46"/>
      <c r="C77" s="45"/>
      <c r="D77" s="45"/>
      <c r="E77" s="163"/>
      <c r="F77" s="163"/>
      <c r="G77" s="45"/>
      <c r="H77" s="164"/>
      <c r="I77" s="45"/>
      <c r="J77" s="45"/>
      <c r="K77" s="45"/>
      <c r="L77" s="45"/>
      <c r="M77" s="45"/>
      <c r="N77" s="45"/>
      <c r="O77" s="62"/>
      <c r="P77" s="62"/>
      <c r="Q77" s="62"/>
      <c r="R77" s="62"/>
      <c r="S77" s="62"/>
      <c r="T77" s="62"/>
      <c r="U77" s="62"/>
      <c r="V77" s="62"/>
      <c r="W77" s="62"/>
    </row>
    <row r="78" spans="1:23">
      <c r="A78" s="45"/>
      <c r="B78" s="46"/>
      <c r="C78" s="45"/>
      <c r="D78" s="45"/>
      <c r="E78" s="163"/>
      <c r="F78" s="163"/>
      <c r="G78" s="45"/>
      <c r="H78" s="164"/>
      <c r="I78" s="45"/>
      <c r="J78" s="45"/>
      <c r="K78" s="45"/>
      <c r="L78" s="45"/>
      <c r="M78" s="45"/>
      <c r="N78" s="45"/>
      <c r="O78" s="62"/>
      <c r="P78" s="62"/>
      <c r="Q78" s="62"/>
      <c r="R78" s="62"/>
      <c r="S78" s="62"/>
      <c r="T78" s="62"/>
      <c r="U78" s="62"/>
      <c r="V78" s="62"/>
      <c r="W78" s="62"/>
    </row>
    <row r="79" spans="1:23">
      <c r="A79" s="45"/>
      <c r="B79" s="46"/>
      <c r="C79" s="45"/>
      <c r="D79" s="45"/>
      <c r="E79" s="163"/>
      <c r="F79" s="163"/>
      <c r="G79" s="45"/>
      <c r="H79" s="164"/>
      <c r="I79" s="45"/>
      <c r="J79" s="45"/>
      <c r="K79" s="45"/>
      <c r="L79" s="45"/>
      <c r="M79" s="45"/>
      <c r="N79" s="45"/>
      <c r="O79" s="62"/>
      <c r="P79" s="62"/>
      <c r="Q79" s="62"/>
      <c r="R79" s="62"/>
      <c r="S79" s="62"/>
      <c r="T79" s="62"/>
      <c r="U79" s="62"/>
      <c r="V79" s="62"/>
      <c r="W79" s="62"/>
    </row>
    <row r="80" spans="1:23">
      <c r="A80" s="45"/>
      <c r="B80" s="46"/>
      <c r="C80" s="45"/>
      <c r="D80" s="45"/>
      <c r="E80" s="163"/>
      <c r="F80" s="163"/>
      <c r="G80" s="45"/>
      <c r="H80" s="164"/>
      <c r="I80" s="45"/>
      <c r="J80" s="45"/>
      <c r="K80" s="45"/>
      <c r="L80" s="45"/>
      <c r="M80" s="45"/>
      <c r="N80" s="45"/>
      <c r="O80" s="62"/>
      <c r="P80" s="62"/>
      <c r="Q80" s="62"/>
      <c r="R80" s="62"/>
      <c r="S80" s="62"/>
      <c r="T80" s="62"/>
      <c r="U80" s="62"/>
      <c r="V80" s="62"/>
      <c r="W80" s="62"/>
    </row>
    <row r="81" spans="1:23">
      <c r="A81" s="45"/>
      <c r="B81" s="46"/>
      <c r="C81" s="45"/>
      <c r="D81" s="45"/>
      <c r="E81" s="163"/>
      <c r="F81" s="163"/>
      <c r="G81" s="45"/>
      <c r="H81" s="164"/>
      <c r="I81" s="45"/>
      <c r="J81" s="45"/>
      <c r="K81" s="45"/>
      <c r="L81" s="45"/>
      <c r="M81" s="45"/>
      <c r="N81" s="45"/>
      <c r="O81" s="62"/>
      <c r="P81" s="62"/>
      <c r="Q81" s="62"/>
      <c r="R81" s="62"/>
      <c r="S81" s="62"/>
      <c r="T81" s="62"/>
      <c r="U81" s="62"/>
      <c r="V81" s="62"/>
      <c r="W81" s="62"/>
    </row>
    <row r="82" spans="1:23">
      <c r="A82" s="45"/>
      <c r="B82" s="46"/>
      <c r="C82" s="45"/>
      <c r="D82" s="45"/>
      <c r="E82" s="163"/>
      <c r="F82" s="163"/>
      <c r="G82" s="45"/>
      <c r="H82" s="164"/>
      <c r="I82" s="45"/>
      <c r="J82" s="45"/>
      <c r="K82" s="45"/>
      <c r="L82" s="45"/>
      <c r="M82" s="45"/>
      <c r="N82" s="45"/>
      <c r="O82" s="62"/>
      <c r="P82" s="62"/>
      <c r="Q82" s="62"/>
      <c r="R82" s="62"/>
      <c r="S82" s="62"/>
      <c r="T82" s="62"/>
      <c r="U82" s="62"/>
      <c r="V82" s="62"/>
      <c r="W82" s="62"/>
    </row>
    <row r="83" spans="1:23">
      <c r="A83" s="45"/>
      <c r="B83" s="46"/>
      <c r="C83" s="45"/>
      <c r="D83" s="45"/>
      <c r="E83" s="163"/>
      <c r="F83" s="163"/>
      <c r="G83" s="45"/>
      <c r="H83" s="164"/>
      <c r="I83" s="45"/>
      <c r="J83" s="45"/>
      <c r="K83" s="45"/>
      <c r="L83" s="45"/>
      <c r="M83" s="45"/>
      <c r="N83" s="45"/>
      <c r="O83" s="62"/>
      <c r="P83" s="62"/>
      <c r="Q83" s="62"/>
      <c r="R83" s="62"/>
      <c r="S83" s="62"/>
      <c r="T83" s="62"/>
      <c r="U83" s="62"/>
      <c r="V83" s="62"/>
      <c r="W83" s="62"/>
    </row>
    <row r="84" spans="1:23">
      <c r="A84" s="45"/>
      <c r="B84" s="46"/>
      <c r="C84" s="45"/>
      <c r="D84" s="45"/>
      <c r="E84" s="163"/>
      <c r="F84" s="163"/>
      <c r="G84" s="45"/>
      <c r="H84" s="164"/>
      <c r="I84" s="45"/>
      <c r="J84" s="45"/>
      <c r="K84" s="45"/>
      <c r="L84" s="45"/>
      <c r="M84" s="45"/>
      <c r="N84" s="45"/>
      <c r="O84" s="62"/>
      <c r="P84" s="62"/>
      <c r="Q84" s="62"/>
      <c r="R84" s="62"/>
      <c r="S84" s="62"/>
      <c r="T84" s="62"/>
      <c r="U84" s="62"/>
      <c r="V84" s="62"/>
      <c r="W84" s="62"/>
    </row>
    <row r="85" spans="1:23">
      <c r="A85" s="45"/>
      <c r="B85" s="46"/>
      <c r="C85" s="45"/>
      <c r="D85" s="45"/>
      <c r="E85" s="163"/>
      <c r="F85" s="163"/>
      <c r="G85" s="45"/>
      <c r="H85" s="164"/>
      <c r="I85" s="45"/>
      <c r="J85" s="45"/>
      <c r="K85" s="45"/>
      <c r="L85" s="45"/>
      <c r="M85" s="45"/>
      <c r="N85" s="45"/>
      <c r="O85" s="62"/>
      <c r="P85" s="62"/>
      <c r="Q85" s="62"/>
      <c r="R85" s="62"/>
      <c r="S85" s="62"/>
      <c r="T85" s="62"/>
      <c r="U85" s="62"/>
      <c r="V85" s="62"/>
      <c r="W85" s="62"/>
    </row>
    <row r="86" spans="1:23">
      <c r="A86" s="45"/>
      <c r="B86" s="46"/>
      <c r="C86" s="45"/>
      <c r="D86" s="45"/>
      <c r="E86" s="163"/>
      <c r="F86" s="163"/>
      <c r="G86" s="45"/>
      <c r="H86" s="164"/>
      <c r="I86" s="45"/>
      <c r="J86" s="45"/>
      <c r="K86" s="45"/>
      <c r="L86" s="45"/>
      <c r="M86" s="45"/>
      <c r="N86" s="45"/>
      <c r="O86" s="62"/>
      <c r="P86" s="62"/>
      <c r="Q86" s="62"/>
      <c r="R86" s="62"/>
      <c r="S86" s="62"/>
      <c r="T86" s="62"/>
      <c r="U86" s="62"/>
      <c r="V86" s="62"/>
      <c r="W86" s="62"/>
    </row>
    <row r="87" spans="1:23">
      <c r="A87" s="45"/>
      <c r="B87" s="46"/>
      <c r="C87" s="45"/>
      <c r="D87" s="45"/>
      <c r="E87" s="163"/>
      <c r="F87" s="163"/>
      <c r="G87" s="45"/>
      <c r="H87" s="164"/>
      <c r="I87" s="45"/>
      <c r="J87" s="45"/>
      <c r="K87" s="45"/>
      <c r="L87" s="45"/>
      <c r="M87" s="45"/>
      <c r="N87" s="45"/>
      <c r="O87" s="62"/>
      <c r="P87" s="62"/>
      <c r="Q87" s="62"/>
      <c r="R87" s="62"/>
      <c r="S87" s="62"/>
      <c r="T87" s="62"/>
      <c r="U87" s="62"/>
      <c r="V87" s="62"/>
      <c r="W87" s="62"/>
    </row>
    <row r="88" spans="1:23">
      <c r="A88" s="45"/>
      <c r="B88" s="46"/>
      <c r="C88" s="45"/>
      <c r="D88" s="45"/>
      <c r="E88" s="163"/>
      <c r="F88" s="163"/>
      <c r="G88" s="45"/>
      <c r="H88" s="164"/>
      <c r="I88" s="45"/>
      <c r="J88" s="45"/>
      <c r="K88" s="45"/>
      <c r="L88" s="45"/>
      <c r="M88" s="45"/>
      <c r="N88" s="45"/>
      <c r="O88" s="62"/>
      <c r="P88" s="62"/>
      <c r="Q88" s="62"/>
      <c r="R88" s="62"/>
      <c r="S88" s="62"/>
      <c r="T88" s="62"/>
      <c r="U88" s="62"/>
      <c r="V88" s="62"/>
      <c r="W88" s="62"/>
    </row>
    <row r="89" spans="1:23">
      <c r="A89" s="45"/>
      <c r="B89" s="46"/>
      <c r="C89" s="45"/>
      <c r="D89" s="45"/>
      <c r="E89" s="163"/>
      <c r="F89" s="163"/>
      <c r="G89" s="45"/>
      <c r="H89" s="164"/>
      <c r="I89" s="45"/>
      <c r="J89" s="45"/>
      <c r="K89" s="45"/>
      <c r="L89" s="45"/>
      <c r="M89" s="45"/>
      <c r="N89" s="45"/>
      <c r="O89" s="62"/>
      <c r="P89" s="62"/>
      <c r="Q89" s="62"/>
      <c r="R89" s="62"/>
      <c r="S89" s="62"/>
      <c r="T89" s="62"/>
      <c r="U89" s="62"/>
      <c r="V89" s="62"/>
      <c r="W89" s="62"/>
    </row>
    <row r="90" spans="1:23">
      <c r="A90" s="45"/>
      <c r="B90" s="46"/>
      <c r="C90" s="45"/>
      <c r="D90" s="45"/>
      <c r="E90" s="163"/>
      <c r="F90" s="163"/>
      <c r="G90" s="45"/>
      <c r="H90" s="164"/>
      <c r="I90" s="45"/>
      <c r="J90" s="45"/>
      <c r="K90" s="45"/>
      <c r="L90" s="45"/>
      <c r="M90" s="45"/>
      <c r="N90" s="45"/>
      <c r="O90" s="62"/>
      <c r="P90" s="62"/>
      <c r="Q90" s="62"/>
      <c r="R90" s="62"/>
      <c r="S90" s="62"/>
      <c r="T90" s="62"/>
      <c r="U90" s="62"/>
      <c r="V90" s="62"/>
      <c r="W90" s="62"/>
    </row>
    <row r="91" spans="1:23">
      <c r="A91" s="45"/>
      <c r="B91" s="46"/>
      <c r="C91" s="45"/>
      <c r="D91" s="45"/>
      <c r="E91" s="163"/>
      <c r="F91" s="163"/>
      <c r="G91" s="45"/>
      <c r="H91" s="164"/>
      <c r="I91" s="45"/>
      <c r="J91" s="45"/>
      <c r="K91" s="45"/>
      <c r="L91" s="45"/>
      <c r="M91" s="45"/>
      <c r="N91" s="45"/>
      <c r="O91" s="62"/>
      <c r="P91" s="62"/>
      <c r="Q91" s="62"/>
      <c r="R91" s="62"/>
      <c r="S91" s="62"/>
      <c r="T91" s="62"/>
      <c r="U91" s="62"/>
      <c r="V91" s="62"/>
      <c r="W91" s="62"/>
    </row>
    <row r="92" spans="1:23">
      <c r="A92" s="45"/>
      <c r="B92" s="46"/>
      <c r="C92" s="45"/>
      <c r="D92" s="45"/>
      <c r="E92" s="163"/>
      <c r="F92" s="163"/>
      <c r="G92" s="45"/>
      <c r="H92" s="164"/>
      <c r="I92" s="45"/>
      <c r="J92" s="45"/>
      <c r="K92" s="45"/>
      <c r="L92" s="45"/>
      <c r="M92" s="45"/>
      <c r="N92" s="45"/>
      <c r="O92" s="62"/>
      <c r="P92" s="62"/>
      <c r="Q92" s="62"/>
      <c r="R92" s="62"/>
      <c r="S92" s="62"/>
      <c r="T92" s="62"/>
      <c r="U92" s="62"/>
      <c r="V92" s="62"/>
      <c r="W92" s="62"/>
    </row>
    <row r="93" spans="1:23">
      <c r="A93" s="45"/>
      <c r="B93" s="46"/>
      <c r="C93" s="45"/>
      <c r="D93" s="45"/>
      <c r="E93" s="163"/>
      <c r="F93" s="163"/>
      <c r="G93" s="45"/>
      <c r="H93" s="164"/>
      <c r="I93" s="45"/>
      <c r="J93" s="45"/>
      <c r="K93" s="45"/>
      <c r="L93" s="45"/>
      <c r="M93" s="45"/>
      <c r="N93" s="45"/>
      <c r="O93" s="62"/>
      <c r="P93" s="62"/>
      <c r="Q93" s="62"/>
      <c r="R93" s="62"/>
      <c r="S93" s="62"/>
      <c r="T93" s="62"/>
      <c r="U93" s="62"/>
      <c r="V93" s="62"/>
      <c r="W93" s="62"/>
    </row>
    <row r="94" spans="1:23">
      <c r="A94" s="45"/>
      <c r="B94" s="46"/>
      <c r="C94" s="45"/>
      <c r="D94" s="45"/>
      <c r="E94" s="163"/>
      <c r="F94" s="163"/>
      <c r="G94" s="45"/>
      <c r="H94" s="164"/>
      <c r="I94" s="45"/>
      <c r="J94" s="45"/>
      <c r="K94" s="45"/>
      <c r="L94" s="45"/>
      <c r="M94" s="45"/>
      <c r="N94" s="45"/>
      <c r="O94" s="62"/>
      <c r="P94" s="62"/>
      <c r="Q94" s="62"/>
      <c r="R94" s="62"/>
      <c r="S94" s="62"/>
      <c r="T94" s="62"/>
      <c r="U94" s="62"/>
      <c r="V94" s="62"/>
      <c r="W94" s="62"/>
    </row>
    <row r="95" spans="1:23">
      <c r="A95" s="45"/>
      <c r="B95" s="46"/>
      <c r="C95" s="45"/>
      <c r="D95" s="45"/>
      <c r="E95" s="163"/>
      <c r="F95" s="163"/>
      <c r="G95" s="45"/>
      <c r="H95" s="164"/>
      <c r="I95" s="45"/>
      <c r="J95" s="45"/>
      <c r="K95" s="45"/>
      <c r="L95" s="45"/>
      <c r="M95" s="45"/>
      <c r="N95" s="45"/>
      <c r="O95" s="62"/>
      <c r="P95" s="62"/>
      <c r="Q95" s="62"/>
      <c r="R95" s="62"/>
      <c r="S95" s="62"/>
      <c r="T95" s="62"/>
      <c r="U95" s="62"/>
      <c r="V95" s="62"/>
      <c r="W95" s="62"/>
    </row>
    <row r="96" spans="1:23">
      <c r="A96" s="45"/>
      <c r="B96" s="46"/>
      <c r="C96" s="45"/>
      <c r="D96" s="45"/>
      <c r="E96" s="163"/>
      <c r="F96" s="163"/>
      <c r="G96" s="45"/>
      <c r="H96" s="164"/>
      <c r="I96" s="45"/>
      <c r="J96" s="45"/>
      <c r="K96" s="45"/>
      <c r="L96" s="45"/>
      <c r="M96" s="45"/>
      <c r="N96" s="45"/>
      <c r="O96" s="62"/>
      <c r="P96" s="62"/>
      <c r="Q96" s="62"/>
      <c r="R96" s="62"/>
      <c r="S96" s="62"/>
      <c r="T96" s="62"/>
      <c r="U96" s="62"/>
      <c r="V96" s="62"/>
      <c r="W96" s="62"/>
    </row>
    <row r="97" spans="1:23">
      <c r="A97" s="45"/>
      <c r="B97" s="46"/>
      <c r="C97" s="45"/>
      <c r="D97" s="45"/>
      <c r="E97" s="163"/>
      <c r="F97" s="163"/>
      <c r="G97" s="45"/>
      <c r="H97" s="164"/>
      <c r="I97" s="45"/>
      <c r="J97" s="45"/>
      <c r="K97" s="45"/>
      <c r="L97" s="45"/>
      <c r="M97" s="45"/>
      <c r="N97" s="45"/>
      <c r="O97" s="62"/>
      <c r="P97" s="62"/>
      <c r="Q97" s="62"/>
      <c r="R97" s="62"/>
      <c r="S97" s="62"/>
      <c r="T97" s="62"/>
      <c r="U97" s="62"/>
      <c r="V97" s="62"/>
      <c r="W97" s="62"/>
    </row>
    <row r="98" spans="1:23">
      <c r="A98" s="45"/>
      <c r="B98" s="46"/>
      <c r="C98" s="45"/>
      <c r="D98" s="45"/>
      <c r="E98" s="163"/>
      <c r="F98" s="163"/>
      <c r="G98" s="45"/>
      <c r="H98" s="164"/>
      <c r="I98" s="45"/>
      <c r="J98" s="45"/>
      <c r="K98" s="45"/>
      <c r="L98" s="45"/>
      <c r="M98" s="45"/>
      <c r="N98" s="45"/>
      <c r="O98" s="62"/>
      <c r="P98" s="62"/>
      <c r="Q98" s="62"/>
      <c r="R98" s="62"/>
      <c r="S98" s="62"/>
      <c r="T98" s="62"/>
      <c r="U98" s="62"/>
      <c r="V98" s="62"/>
      <c r="W98" s="62"/>
    </row>
    <row r="99" spans="1:23">
      <c r="A99" s="45"/>
      <c r="B99" s="46"/>
      <c r="C99" s="45"/>
      <c r="D99" s="45"/>
      <c r="E99" s="163"/>
      <c r="F99" s="163"/>
      <c r="G99" s="45"/>
      <c r="H99" s="164"/>
      <c r="I99" s="45"/>
      <c r="J99" s="45"/>
      <c r="K99" s="45"/>
      <c r="L99" s="45"/>
      <c r="M99" s="45"/>
      <c r="N99" s="45"/>
      <c r="O99" s="62"/>
      <c r="P99" s="62"/>
      <c r="Q99" s="62"/>
      <c r="R99" s="62"/>
      <c r="S99" s="62"/>
      <c r="T99" s="62"/>
      <c r="U99" s="62"/>
      <c r="V99" s="62"/>
      <c r="W99" s="62"/>
    </row>
    <row r="100" spans="1:23">
      <c r="A100" s="45"/>
      <c r="B100" s="46"/>
      <c r="C100" s="45"/>
      <c r="D100" s="45"/>
      <c r="E100" s="163"/>
      <c r="F100" s="163"/>
      <c r="G100" s="45"/>
      <c r="H100" s="164"/>
      <c r="I100" s="45"/>
      <c r="J100" s="45"/>
      <c r="K100" s="45"/>
      <c r="L100" s="45"/>
      <c r="M100" s="45"/>
      <c r="N100" s="45"/>
      <c r="O100" s="62"/>
      <c r="P100" s="62"/>
      <c r="Q100" s="62"/>
      <c r="R100" s="62"/>
      <c r="S100" s="62"/>
      <c r="T100" s="62"/>
      <c r="U100" s="62"/>
      <c r="V100" s="62"/>
      <c r="W100" s="62"/>
    </row>
    <row r="101" spans="1:23">
      <c r="A101" s="45"/>
      <c r="B101" s="46"/>
      <c r="C101" s="45"/>
      <c r="D101" s="45"/>
      <c r="E101" s="163"/>
      <c r="F101" s="163"/>
      <c r="G101" s="45"/>
      <c r="H101" s="164"/>
      <c r="I101" s="45"/>
      <c r="J101" s="45"/>
      <c r="K101" s="45"/>
      <c r="L101" s="45"/>
      <c r="M101" s="45"/>
      <c r="N101" s="45"/>
      <c r="O101" s="62"/>
      <c r="P101" s="62"/>
      <c r="Q101" s="62"/>
      <c r="R101" s="62"/>
      <c r="S101" s="62"/>
      <c r="T101" s="62"/>
      <c r="U101" s="62"/>
      <c r="V101" s="62"/>
      <c r="W101" s="62"/>
    </row>
    <row r="102" spans="1:23">
      <c r="A102" s="45"/>
      <c r="B102" s="46"/>
      <c r="C102" s="45"/>
      <c r="D102" s="45"/>
      <c r="E102" s="163"/>
      <c r="F102" s="163"/>
      <c r="G102" s="45"/>
      <c r="H102" s="164"/>
      <c r="I102" s="45"/>
      <c r="J102" s="45"/>
      <c r="K102" s="45"/>
      <c r="L102" s="45"/>
      <c r="M102" s="45"/>
      <c r="N102" s="45"/>
      <c r="O102" s="62"/>
      <c r="P102" s="62"/>
      <c r="Q102" s="62"/>
      <c r="R102" s="62"/>
      <c r="S102" s="62"/>
      <c r="T102" s="62"/>
      <c r="U102" s="62"/>
      <c r="V102" s="62"/>
      <c r="W102" s="62"/>
    </row>
    <row r="103" spans="1:23">
      <c r="A103" s="45"/>
      <c r="B103" s="46"/>
      <c r="C103" s="45"/>
      <c r="D103" s="45"/>
      <c r="E103" s="163"/>
      <c r="F103" s="163"/>
      <c r="G103" s="45"/>
      <c r="H103" s="164"/>
      <c r="I103" s="45"/>
      <c r="J103" s="45"/>
      <c r="K103" s="45"/>
      <c r="L103" s="45"/>
      <c r="M103" s="45"/>
      <c r="N103" s="45"/>
      <c r="O103" s="62"/>
      <c r="P103" s="62"/>
      <c r="Q103" s="62"/>
      <c r="R103" s="62"/>
      <c r="S103" s="62"/>
      <c r="T103" s="62"/>
      <c r="U103" s="62"/>
      <c r="V103" s="62"/>
      <c r="W103" s="62"/>
    </row>
    <row r="104" spans="1:23">
      <c r="A104" s="45"/>
      <c r="B104" s="46"/>
      <c r="C104" s="45"/>
      <c r="D104" s="45"/>
      <c r="E104" s="163"/>
      <c r="F104" s="163"/>
      <c r="G104" s="45"/>
      <c r="H104" s="164"/>
      <c r="I104" s="45"/>
      <c r="J104" s="45"/>
      <c r="K104" s="45"/>
      <c r="L104" s="45"/>
      <c r="M104" s="45"/>
      <c r="N104" s="45"/>
      <c r="O104" s="62"/>
      <c r="P104" s="62"/>
      <c r="Q104" s="62"/>
      <c r="R104" s="62"/>
      <c r="S104" s="62"/>
      <c r="T104" s="62"/>
      <c r="U104" s="62"/>
      <c r="V104" s="62"/>
      <c r="W104" s="62"/>
    </row>
    <row r="105" spans="1:23">
      <c r="A105" s="45"/>
      <c r="B105" s="46"/>
      <c r="C105" s="45"/>
      <c r="D105" s="45"/>
      <c r="E105" s="163"/>
      <c r="F105" s="163"/>
      <c r="G105" s="45"/>
      <c r="H105" s="164"/>
      <c r="I105" s="45"/>
      <c r="J105" s="45"/>
      <c r="K105" s="45"/>
      <c r="L105" s="45"/>
      <c r="M105" s="45"/>
      <c r="N105" s="45"/>
      <c r="O105" s="62"/>
      <c r="P105" s="62"/>
      <c r="Q105" s="62"/>
      <c r="R105" s="62"/>
      <c r="S105" s="62"/>
      <c r="T105" s="62"/>
      <c r="U105" s="62"/>
      <c r="V105" s="62"/>
      <c r="W105" s="62"/>
    </row>
    <row r="106" spans="1:23">
      <c r="A106" s="45"/>
      <c r="B106" s="46"/>
      <c r="C106" s="45"/>
      <c r="D106" s="45"/>
      <c r="E106" s="163"/>
      <c r="F106" s="163"/>
      <c r="G106" s="45"/>
      <c r="H106" s="164"/>
      <c r="I106" s="45"/>
      <c r="J106" s="45"/>
      <c r="K106" s="45"/>
      <c r="L106" s="45"/>
      <c r="M106" s="45"/>
      <c r="N106" s="45"/>
      <c r="O106" s="62"/>
      <c r="P106" s="62"/>
      <c r="Q106" s="62"/>
      <c r="R106" s="62"/>
      <c r="S106" s="62"/>
      <c r="T106" s="62"/>
      <c r="U106" s="62"/>
      <c r="V106" s="62"/>
      <c r="W106" s="62"/>
    </row>
    <row r="107" spans="1:23">
      <c r="A107" s="45"/>
      <c r="B107" s="46"/>
      <c r="C107" s="45"/>
      <c r="D107" s="45"/>
      <c r="E107" s="163"/>
      <c r="F107" s="163"/>
      <c r="G107" s="45"/>
      <c r="H107" s="164"/>
      <c r="I107" s="45"/>
      <c r="J107" s="45"/>
      <c r="K107" s="45"/>
      <c r="L107" s="45"/>
      <c r="M107" s="45"/>
      <c r="N107" s="45"/>
      <c r="O107" s="62"/>
      <c r="P107" s="62"/>
      <c r="Q107" s="62"/>
      <c r="R107" s="62"/>
      <c r="S107" s="62"/>
      <c r="T107" s="62"/>
      <c r="U107" s="62"/>
      <c r="V107" s="62"/>
      <c r="W107" s="62"/>
    </row>
    <row r="108" spans="1:23">
      <c r="A108" s="45"/>
      <c r="B108" s="46"/>
      <c r="C108" s="45"/>
      <c r="D108" s="45"/>
      <c r="E108" s="163"/>
      <c r="F108" s="163"/>
      <c r="G108" s="45"/>
      <c r="H108" s="164"/>
      <c r="I108" s="45"/>
      <c r="J108" s="45"/>
      <c r="K108" s="45"/>
      <c r="L108" s="45"/>
      <c r="M108" s="45"/>
      <c r="N108" s="45"/>
      <c r="O108" s="62"/>
      <c r="P108" s="62"/>
      <c r="Q108" s="62"/>
      <c r="R108" s="62"/>
      <c r="S108" s="62"/>
      <c r="T108" s="62"/>
      <c r="U108" s="62"/>
      <c r="V108" s="62"/>
      <c r="W108" s="62"/>
    </row>
    <row r="109" spans="1:23">
      <c r="A109" s="45"/>
      <c r="B109" s="46"/>
      <c r="C109" s="45"/>
      <c r="D109" s="45"/>
      <c r="E109" s="163"/>
      <c r="F109" s="163"/>
      <c r="G109" s="45"/>
      <c r="H109" s="164"/>
      <c r="I109" s="45"/>
      <c r="J109" s="45"/>
      <c r="K109" s="45"/>
      <c r="L109" s="45"/>
      <c r="M109" s="45"/>
      <c r="N109" s="45"/>
      <c r="O109" s="62"/>
      <c r="P109" s="62"/>
      <c r="Q109" s="62"/>
      <c r="R109" s="62"/>
      <c r="S109" s="62"/>
      <c r="T109" s="62"/>
      <c r="U109" s="62"/>
      <c r="V109" s="62"/>
      <c r="W109" s="62"/>
    </row>
    <row r="110" spans="1:23">
      <c r="A110" s="45"/>
      <c r="B110" s="46"/>
      <c r="C110" s="45"/>
      <c r="D110" s="45"/>
      <c r="E110" s="163"/>
      <c r="F110" s="163"/>
      <c r="G110" s="45"/>
      <c r="H110" s="164"/>
      <c r="I110" s="45"/>
      <c r="J110" s="45"/>
      <c r="K110" s="45"/>
      <c r="L110" s="45"/>
      <c r="M110" s="45"/>
      <c r="N110" s="45"/>
      <c r="O110" s="62"/>
      <c r="P110" s="62"/>
      <c r="Q110" s="62"/>
      <c r="R110" s="62"/>
      <c r="S110" s="62"/>
      <c r="T110" s="62"/>
      <c r="U110" s="62"/>
      <c r="V110" s="62"/>
      <c r="W110" s="62"/>
    </row>
    <row r="111" spans="1:23">
      <c r="A111" s="45"/>
      <c r="B111" s="46"/>
      <c r="C111" s="45"/>
      <c r="D111" s="45"/>
      <c r="E111" s="163"/>
      <c r="F111" s="163"/>
      <c r="G111" s="45"/>
      <c r="H111" s="164"/>
      <c r="I111" s="45"/>
      <c r="J111" s="45"/>
      <c r="K111" s="45"/>
      <c r="L111" s="45"/>
      <c r="M111" s="45"/>
      <c r="N111" s="45"/>
      <c r="O111" s="62"/>
      <c r="P111" s="62"/>
      <c r="Q111" s="62"/>
      <c r="R111" s="62"/>
      <c r="S111" s="62"/>
      <c r="T111" s="62"/>
      <c r="U111" s="62"/>
      <c r="V111" s="62"/>
      <c r="W111" s="62"/>
    </row>
    <row r="112" spans="1:23">
      <c r="A112" s="45"/>
      <c r="B112" s="46"/>
      <c r="C112" s="45"/>
      <c r="D112" s="45"/>
      <c r="E112" s="163"/>
      <c r="F112" s="163"/>
      <c r="G112" s="45"/>
      <c r="H112" s="164"/>
      <c r="I112" s="45"/>
      <c r="J112" s="45"/>
      <c r="K112" s="45"/>
      <c r="L112" s="45"/>
      <c r="M112" s="45"/>
      <c r="N112" s="45"/>
      <c r="O112" s="62"/>
      <c r="P112" s="62"/>
      <c r="Q112" s="62"/>
      <c r="R112" s="62"/>
      <c r="S112" s="62"/>
      <c r="T112" s="62"/>
      <c r="U112" s="62"/>
      <c r="V112" s="62"/>
      <c r="W112" s="62"/>
    </row>
    <row r="113" spans="1:23">
      <c r="A113" s="45"/>
      <c r="B113" s="46"/>
      <c r="C113" s="45"/>
      <c r="D113" s="45"/>
      <c r="E113" s="163"/>
      <c r="F113" s="163"/>
      <c r="G113" s="45"/>
      <c r="H113" s="164"/>
      <c r="I113" s="45"/>
      <c r="J113" s="45"/>
      <c r="K113" s="45"/>
      <c r="L113" s="45"/>
      <c r="M113" s="45"/>
      <c r="N113" s="45"/>
      <c r="O113" s="62"/>
      <c r="P113" s="62"/>
      <c r="Q113" s="62"/>
      <c r="R113" s="62"/>
      <c r="S113" s="62"/>
      <c r="T113" s="62"/>
      <c r="U113" s="62"/>
      <c r="V113" s="62"/>
      <c r="W113" s="62"/>
    </row>
    <row r="114" spans="1:23">
      <c r="A114" s="45"/>
      <c r="B114" s="46"/>
      <c r="C114" s="45"/>
      <c r="D114" s="45"/>
      <c r="E114" s="163"/>
      <c r="F114" s="163"/>
      <c r="G114" s="45"/>
      <c r="H114" s="164"/>
      <c r="I114" s="45"/>
      <c r="J114" s="45"/>
      <c r="K114" s="45"/>
      <c r="L114" s="45"/>
      <c r="M114" s="45"/>
      <c r="N114" s="45"/>
      <c r="O114" s="62"/>
      <c r="P114" s="62"/>
      <c r="Q114" s="62"/>
      <c r="R114" s="62"/>
      <c r="S114" s="62"/>
      <c r="T114" s="62"/>
      <c r="U114" s="62"/>
      <c r="V114" s="62"/>
      <c r="W114" s="62"/>
    </row>
    <row r="115" spans="1:23">
      <c r="A115" s="45"/>
      <c r="B115" s="46"/>
      <c r="C115" s="45"/>
      <c r="D115" s="45"/>
      <c r="E115" s="163"/>
      <c r="F115" s="163"/>
      <c r="G115" s="45"/>
      <c r="H115" s="164"/>
      <c r="I115" s="45"/>
      <c r="J115" s="45"/>
      <c r="K115" s="45"/>
      <c r="L115" s="45"/>
      <c r="M115" s="45"/>
      <c r="N115" s="45"/>
      <c r="O115" s="62"/>
      <c r="P115" s="62"/>
      <c r="Q115" s="62"/>
      <c r="R115" s="62"/>
      <c r="S115" s="62"/>
      <c r="T115" s="62"/>
      <c r="U115" s="62"/>
      <c r="V115" s="62"/>
      <c r="W115" s="62"/>
    </row>
    <row r="116" spans="1:23">
      <c r="A116" s="45"/>
      <c r="B116" s="46"/>
      <c r="C116" s="45"/>
      <c r="D116" s="45"/>
      <c r="E116" s="163"/>
      <c r="F116" s="163"/>
      <c r="G116" s="45"/>
      <c r="H116" s="164"/>
      <c r="I116" s="45"/>
      <c r="J116" s="45"/>
      <c r="K116" s="45"/>
      <c r="L116" s="45"/>
      <c r="M116" s="45"/>
      <c r="N116" s="45"/>
      <c r="O116" s="62"/>
      <c r="P116" s="62"/>
      <c r="Q116" s="62"/>
      <c r="R116" s="62"/>
      <c r="S116" s="62"/>
      <c r="T116" s="62"/>
      <c r="U116" s="62"/>
      <c r="V116" s="62"/>
      <c r="W116" s="62"/>
    </row>
    <row r="117" spans="1:23">
      <c r="A117" s="45"/>
      <c r="B117" s="46"/>
      <c r="C117" s="45"/>
      <c r="D117" s="45"/>
      <c r="E117" s="163"/>
      <c r="F117" s="163"/>
      <c r="G117" s="45"/>
      <c r="H117" s="164"/>
      <c r="I117" s="45"/>
      <c r="J117" s="45"/>
      <c r="K117" s="45"/>
      <c r="L117" s="45"/>
      <c r="M117" s="45"/>
      <c r="N117" s="45"/>
      <c r="O117" s="62"/>
      <c r="P117" s="62"/>
      <c r="Q117" s="62"/>
      <c r="R117" s="62"/>
      <c r="S117" s="62"/>
      <c r="T117" s="62"/>
      <c r="U117" s="62"/>
      <c r="V117" s="62"/>
      <c r="W117" s="62"/>
    </row>
    <row r="118" spans="1:23">
      <c r="A118" s="45"/>
      <c r="B118" s="46"/>
      <c r="C118" s="45"/>
      <c r="D118" s="45"/>
      <c r="E118" s="163"/>
      <c r="F118" s="163"/>
      <c r="G118" s="45"/>
      <c r="H118" s="164"/>
      <c r="I118" s="45"/>
      <c r="J118" s="45"/>
      <c r="K118" s="45"/>
      <c r="L118" s="45"/>
      <c r="M118" s="45"/>
      <c r="N118" s="45"/>
      <c r="O118" s="62"/>
      <c r="P118" s="62"/>
      <c r="Q118" s="62"/>
      <c r="R118" s="62"/>
      <c r="S118" s="62"/>
      <c r="T118" s="62"/>
      <c r="U118" s="62"/>
      <c r="V118" s="62"/>
      <c r="W118" s="62"/>
    </row>
    <row r="119" spans="1:23">
      <c r="A119" s="45"/>
      <c r="B119" s="46"/>
      <c r="C119" s="45"/>
      <c r="D119" s="45"/>
      <c r="E119" s="163"/>
      <c r="F119" s="163"/>
      <c r="G119" s="45"/>
      <c r="H119" s="164"/>
      <c r="I119" s="45"/>
      <c r="J119" s="45"/>
      <c r="K119" s="45"/>
      <c r="L119" s="45"/>
      <c r="M119" s="45"/>
      <c r="N119" s="45"/>
      <c r="O119" s="62"/>
      <c r="P119" s="62"/>
      <c r="Q119" s="62"/>
      <c r="R119" s="62"/>
      <c r="S119" s="62"/>
      <c r="T119" s="62"/>
      <c r="U119" s="62"/>
      <c r="V119" s="62"/>
      <c r="W119" s="62"/>
    </row>
    <row r="120" spans="1:23">
      <c r="A120" s="45"/>
      <c r="B120" s="46"/>
      <c r="C120" s="45"/>
      <c r="D120" s="45"/>
      <c r="E120" s="163"/>
      <c r="F120" s="163"/>
      <c r="G120" s="45"/>
      <c r="H120" s="164"/>
      <c r="I120" s="45"/>
      <c r="J120" s="45"/>
      <c r="K120" s="45"/>
      <c r="L120" s="45"/>
      <c r="M120" s="45"/>
      <c r="N120" s="45"/>
      <c r="O120" s="62"/>
      <c r="P120" s="62"/>
      <c r="Q120" s="62"/>
      <c r="R120" s="62"/>
      <c r="S120" s="62"/>
      <c r="T120" s="62"/>
      <c r="U120" s="62"/>
      <c r="V120" s="62"/>
      <c r="W120" s="62"/>
    </row>
    <row r="121" spans="1:23">
      <c r="A121" s="45"/>
      <c r="B121" s="46"/>
      <c r="C121" s="45"/>
      <c r="D121" s="45"/>
      <c r="E121" s="163"/>
      <c r="F121" s="163"/>
      <c r="G121" s="45"/>
      <c r="H121" s="164"/>
      <c r="I121" s="45"/>
      <c r="J121" s="45"/>
      <c r="K121" s="45"/>
      <c r="L121" s="45"/>
      <c r="M121" s="45"/>
      <c r="N121" s="45"/>
      <c r="O121" s="62"/>
      <c r="P121" s="62"/>
      <c r="Q121" s="62"/>
      <c r="R121" s="62"/>
      <c r="S121" s="62"/>
      <c r="T121" s="62"/>
      <c r="U121" s="62"/>
      <c r="V121" s="62"/>
      <c r="W121" s="62"/>
    </row>
    <row r="122" spans="1:23">
      <c r="A122" s="45"/>
      <c r="B122" s="46"/>
      <c r="C122" s="45"/>
      <c r="D122" s="45"/>
      <c r="E122" s="163"/>
      <c r="F122" s="163"/>
      <c r="G122" s="45"/>
      <c r="H122" s="164"/>
      <c r="I122" s="45"/>
      <c r="J122" s="45"/>
      <c r="K122" s="45"/>
      <c r="L122" s="45"/>
      <c r="M122" s="45"/>
      <c r="N122" s="45"/>
      <c r="O122" s="62"/>
      <c r="P122" s="62"/>
      <c r="Q122" s="62"/>
      <c r="R122" s="62"/>
      <c r="S122" s="62"/>
      <c r="T122" s="62"/>
      <c r="U122" s="62"/>
      <c r="V122" s="62"/>
      <c r="W122" s="62"/>
    </row>
    <row r="123" spans="1:23">
      <c r="A123" s="45"/>
      <c r="B123" s="46"/>
      <c r="C123" s="45"/>
      <c r="D123" s="45"/>
      <c r="E123" s="163"/>
      <c r="F123" s="163"/>
      <c r="G123" s="45"/>
      <c r="H123" s="164"/>
      <c r="I123" s="45"/>
      <c r="J123" s="45"/>
      <c r="K123" s="45"/>
      <c r="L123" s="45"/>
      <c r="M123" s="45"/>
      <c r="N123" s="45"/>
      <c r="O123" s="62"/>
      <c r="P123" s="62"/>
      <c r="Q123" s="62"/>
      <c r="R123" s="62"/>
      <c r="S123" s="62"/>
      <c r="T123" s="62"/>
      <c r="U123" s="62"/>
      <c r="V123" s="62"/>
      <c r="W123" s="62"/>
    </row>
    <row r="124" spans="1:23">
      <c r="A124" s="45"/>
      <c r="B124" s="46"/>
      <c r="C124" s="45"/>
      <c r="D124" s="45"/>
      <c r="E124" s="163"/>
      <c r="F124" s="163"/>
      <c r="G124" s="45"/>
      <c r="H124" s="164"/>
      <c r="I124" s="45"/>
      <c r="J124" s="45"/>
      <c r="K124" s="45"/>
      <c r="L124" s="45"/>
      <c r="M124" s="45"/>
      <c r="N124" s="45"/>
      <c r="O124" s="62"/>
      <c r="P124" s="62"/>
      <c r="Q124" s="62"/>
      <c r="R124" s="62"/>
      <c r="S124" s="62"/>
      <c r="T124" s="62"/>
      <c r="U124" s="62"/>
      <c r="V124" s="62"/>
      <c r="W124" s="62"/>
    </row>
    <row r="125" spans="1:23">
      <c r="A125" s="45"/>
      <c r="B125" s="46"/>
      <c r="C125" s="45"/>
      <c r="D125" s="45"/>
      <c r="E125" s="163"/>
      <c r="F125" s="163"/>
      <c r="G125" s="45"/>
      <c r="H125" s="164"/>
      <c r="I125" s="45"/>
      <c r="J125" s="45"/>
      <c r="K125" s="45"/>
      <c r="L125" s="45"/>
      <c r="M125" s="45"/>
      <c r="N125" s="45"/>
      <c r="O125" s="62"/>
      <c r="P125" s="62"/>
      <c r="Q125" s="62"/>
      <c r="R125" s="62"/>
      <c r="S125" s="62"/>
      <c r="T125" s="62"/>
      <c r="U125" s="62"/>
      <c r="V125" s="62"/>
      <c r="W125" s="62"/>
    </row>
    <row r="126" spans="1:23">
      <c r="A126" s="45"/>
      <c r="B126" s="46"/>
      <c r="C126" s="45"/>
      <c r="D126" s="45"/>
      <c r="E126" s="163"/>
      <c r="F126" s="163"/>
      <c r="G126" s="45"/>
      <c r="H126" s="164"/>
      <c r="I126" s="45"/>
      <c r="J126" s="45"/>
      <c r="K126" s="45"/>
      <c r="L126" s="45"/>
      <c r="M126" s="45"/>
      <c r="N126" s="45"/>
      <c r="O126" s="62"/>
      <c r="P126" s="62"/>
      <c r="Q126" s="62"/>
      <c r="R126" s="62"/>
      <c r="S126" s="62"/>
      <c r="T126" s="62"/>
      <c r="U126" s="62"/>
      <c r="V126" s="62"/>
      <c r="W126" s="62"/>
    </row>
    <row r="127" spans="1:23">
      <c r="A127" s="45"/>
      <c r="B127" s="46"/>
      <c r="C127" s="45"/>
      <c r="D127" s="45"/>
      <c r="E127" s="163"/>
      <c r="F127" s="163"/>
      <c r="G127" s="45"/>
      <c r="H127" s="164"/>
      <c r="I127" s="45"/>
      <c r="J127" s="45"/>
      <c r="K127" s="45"/>
      <c r="L127" s="45"/>
      <c r="M127" s="45"/>
      <c r="N127" s="45"/>
      <c r="O127" s="62"/>
      <c r="P127" s="62"/>
      <c r="Q127" s="62"/>
      <c r="R127" s="62"/>
      <c r="S127" s="62"/>
      <c r="T127" s="62"/>
      <c r="U127" s="62"/>
      <c r="V127" s="62"/>
      <c r="W127" s="62"/>
    </row>
    <row r="128" spans="1:23">
      <c r="A128" s="45"/>
      <c r="B128" s="46"/>
      <c r="C128" s="45"/>
      <c r="D128" s="45"/>
      <c r="E128" s="163"/>
      <c r="F128" s="163"/>
      <c r="G128" s="45"/>
      <c r="H128" s="164"/>
      <c r="I128" s="45"/>
      <c r="J128" s="45"/>
      <c r="K128" s="45"/>
      <c r="L128" s="45"/>
      <c r="M128" s="45"/>
      <c r="N128" s="45"/>
      <c r="O128" s="62"/>
      <c r="P128" s="62"/>
      <c r="Q128" s="62"/>
      <c r="R128" s="62"/>
      <c r="S128" s="62"/>
      <c r="T128" s="62"/>
      <c r="U128" s="62"/>
      <c r="V128" s="62"/>
      <c r="W128" s="62"/>
    </row>
    <row r="129" spans="1:23">
      <c r="A129" s="45"/>
      <c r="B129" s="46"/>
      <c r="C129" s="45"/>
      <c r="D129" s="45"/>
      <c r="E129" s="163"/>
      <c r="F129" s="163"/>
      <c r="G129" s="45"/>
      <c r="H129" s="164"/>
      <c r="I129" s="45"/>
      <c r="J129" s="45"/>
      <c r="K129" s="45"/>
      <c r="L129" s="45"/>
      <c r="M129" s="45"/>
      <c r="N129" s="45"/>
      <c r="O129" s="62"/>
      <c r="P129" s="62"/>
      <c r="Q129" s="62"/>
      <c r="R129" s="62"/>
      <c r="S129" s="62"/>
      <c r="T129" s="62"/>
      <c r="U129" s="62"/>
      <c r="V129" s="62"/>
      <c r="W129" s="62"/>
    </row>
    <row r="130" spans="1:23">
      <c r="A130" s="45"/>
      <c r="B130" s="46"/>
      <c r="C130" s="45"/>
      <c r="D130" s="45"/>
      <c r="E130" s="163"/>
      <c r="F130" s="163"/>
      <c r="G130" s="45"/>
      <c r="H130" s="164"/>
      <c r="I130" s="45"/>
      <c r="J130" s="45"/>
      <c r="K130" s="45"/>
      <c r="L130" s="45"/>
      <c r="M130" s="45"/>
      <c r="N130" s="45"/>
      <c r="O130" s="62"/>
      <c r="P130" s="62"/>
      <c r="Q130" s="62"/>
      <c r="R130" s="62"/>
      <c r="S130" s="62"/>
      <c r="T130" s="62"/>
      <c r="U130" s="62"/>
      <c r="V130" s="62"/>
      <c r="W130" s="62"/>
    </row>
    <row r="131" spans="1:23">
      <c r="A131" s="45"/>
      <c r="B131" s="46"/>
      <c r="C131" s="45"/>
      <c r="D131" s="45"/>
      <c r="E131" s="163"/>
      <c r="F131" s="163"/>
      <c r="G131" s="45"/>
      <c r="H131" s="164"/>
      <c r="I131" s="45"/>
      <c r="J131" s="45"/>
      <c r="K131" s="45"/>
      <c r="L131" s="45"/>
      <c r="M131" s="45"/>
      <c r="N131" s="45"/>
      <c r="O131" s="62"/>
      <c r="P131" s="62"/>
      <c r="Q131" s="62"/>
      <c r="R131" s="62"/>
      <c r="S131" s="62"/>
      <c r="T131" s="62"/>
      <c r="U131" s="62"/>
      <c r="V131" s="62"/>
      <c r="W131" s="62"/>
    </row>
    <row r="132" spans="1:23">
      <c r="A132" s="45"/>
      <c r="B132" s="46"/>
      <c r="C132" s="45"/>
      <c r="D132" s="45"/>
      <c r="E132" s="163"/>
      <c r="F132" s="163"/>
      <c r="G132" s="45"/>
      <c r="H132" s="164"/>
      <c r="I132" s="45"/>
      <c r="J132" s="45"/>
      <c r="K132" s="45"/>
      <c r="L132" s="45"/>
      <c r="M132" s="45"/>
      <c r="N132" s="45"/>
      <c r="O132" s="62"/>
      <c r="P132" s="62"/>
      <c r="Q132" s="62"/>
      <c r="R132" s="62"/>
      <c r="S132" s="62"/>
      <c r="T132" s="62"/>
      <c r="U132" s="62"/>
      <c r="V132" s="62"/>
      <c r="W132" s="62"/>
    </row>
    <row r="133" spans="1:23">
      <c r="A133" s="45"/>
      <c r="B133" s="46"/>
      <c r="C133" s="45"/>
      <c r="D133" s="45"/>
      <c r="E133" s="163"/>
      <c r="F133" s="163"/>
      <c r="G133" s="45"/>
      <c r="H133" s="164"/>
      <c r="I133" s="45"/>
      <c r="J133" s="45"/>
      <c r="K133" s="45"/>
      <c r="L133" s="45"/>
      <c r="M133" s="45"/>
      <c r="N133" s="45"/>
      <c r="O133" s="62"/>
      <c r="P133" s="62"/>
      <c r="Q133" s="62"/>
      <c r="R133" s="62"/>
      <c r="S133" s="62"/>
      <c r="T133" s="62"/>
      <c r="U133" s="62"/>
      <c r="V133" s="62"/>
      <c r="W133" s="62"/>
    </row>
    <row r="134" spans="1:23">
      <c r="A134" s="45"/>
      <c r="B134" s="46"/>
      <c r="C134" s="45"/>
      <c r="D134" s="45"/>
      <c r="E134" s="163"/>
      <c r="F134" s="163"/>
      <c r="G134" s="45"/>
      <c r="H134" s="164"/>
      <c r="I134" s="45"/>
      <c r="J134" s="45"/>
      <c r="K134" s="45"/>
      <c r="L134" s="45"/>
      <c r="M134" s="45"/>
      <c r="N134" s="45"/>
      <c r="O134" s="62"/>
      <c r="P134" s="62"/>
      <c r="Q134" s="62"/>
      <c r="R134" s="62"/>
      <c r="S134" s="62"/>
      <c r="T134" s="62"/>
      <c r="U134" s="62"/>
      <c r="V134" s="62"/>
      <c r="W134" s="62"/>
    </row>
    <row r="135" spans="1:23">
      <c r="A135" s="45"/>
      <c r="B135" s="46"/>
      <c r="C135" s="45"/>
      <c r="D135" s="45"/>
      <c r="E135" s="163"/>
      <c r="F135" s="163"/>
      <c r="G135" s="45"/>
      <c r="H135" s="164"/>
      <c r="I135" s="45"/>
      <c r="J135" s="45"/>
      <c r="K135" s="45"/>
      <c r="L135" s="45"/>
      <c r="M135" s="45"/>
      <c r="N135" s="45"/>
      <c r="O135" s="62"/>
      <c r="P135" s="62"/>
      <c r="Q135" s="62"/>
      <c r="R135" s="62"/>
      <c r="S135" s="62"/>
      <c r="T135" s="62"/>
      <c r="U135" s="62"/>
      <c r="V135" s="62"/>
      <c r="W135" s="62"/>
    </row>
    <row r="136" spans="1:23">
      <c r="A136" s="45"/>
      <c r="B136" s="46"/>
      <c r="C136" s="45"/>
      <c r="D136" s="45"/>
      <c r="E136" s="163"/>
      <c r="F136" s="163"/>
      <c r="G136" s="45"/>
      <c r="H136" s="164"/>
      <c r="I136" s="45"/>
      <c r="J136" s="45"/>
      <c r="K136" s="45"/>
      <c r="L136" s="45"/>
      <c r="M136" s="45"/>
      <c r="N136" s="45"/>
      <c r="O136" s="62"/>
      <c r="P136" s="62"/>
      <c r="Q136" s="62"/>
      <c r="R136" s="62"/>
      <c r="S136" s="62"/>
      <c r="T136" s="62"/>
      <c r="U136" s="62"/>
      <c r="V136" s="62"/>
      <c r="W136" s="62"/>
    </row>
    <row r="137" spans="1:23">
      <c r="A137" s="45"/>
      <c r="B137" s="46"/>
      <c r="C137" s="45"/>
      <c r="D137" s="45"/>
      <c r="E137" s="163"/>
      <c r="F137" s="163"/>
      <c r="G137" s="45"/>
      <c r="H137" s="164"/>
      <c r="I137" s="45"/>
      <c r="J137" s="45"/>
      <c r="K137" s="45"/>
      <c r="L137" s="45"/>
      <c r="M137" s="45"/>
      <c r="N137" s="45"/>
      <c r="O137" s="62"/>
      <c r="P137" s="62"/>
      <c r="Q137" s="62"/>
      <c r="R137" s="62"/>
      <c r="S137" s="62"/>
      <c r="T137" s="62"/>
      <c r="U137" s="62"/>
      <c r="V137" s="62"/>
      <c r="W137" s="62"/>
    </row>
    <row r="138" spans="1:23">
      <c r="A138" s="45"/>
      <c r="B138" s="46"/>
      <c r="C138" s="45"/>
      <c r="D138" s="45"/>
      <c r="E138" s="163"/>
      <c r="F138" s="163"/>
      <c r="G138" s="45"/>
      <c r="H138" s="164"/>
      <c r="I138" s="45"/>
      <c r="J138" s="45"/>
      <c r="K138" s="45"/>
      <c r="L138" s="45"/>
      <c r="M138" s="45"/>
      <c r="N138" s="45"/>
      <c r="O138" s="62"/>
      <c r="P138" s="62"/>
      <c r="Q138" s="62"/>
      <c r="R138" s="62"/>
      <c r="S138" s="62"/>
      <c r="T138" s="62"/>
      <c r="U138" s="62"/>
      <c r="V138" s="62"/>
      <c r="W138" s="62"/>
    </row>
    <row r="139" spans="1:23">
      <c r="A139" s="45"/>
      <c r="B139" s="46"/>
      <c r="C139" s="45"/>
      <c r="D139" s="45"/>
      <c r="E139" s="163"/>
      <c r="F139" s="163"/>
      <c r="G139" s="45"/>
      <c r="H139" s="164"/>
      <c r="I139" s="45"/>
      <c r="J139" s="45"/>
      <c r="K139" s="45"/>
      <c r="L139" s="45"/>
      <c r="M139" s="45"/>
      <c r="N139" s="45"/>
      <c r="O139" s="62"/>
      <c r="P139" s="62"/>
      <c r="Q139" s="62"/>
      <c r="R139" s="62"/>
      <c r="S139" s="62"/>
      <c r="T139" s="62"/>
      <c r="U139" s="62"/>
      <c r="V139" s="62"/>
      <c r="W139" s="62"/>
    </row>
    <row r="140" spans="1:23">
      <c r="A140" s="45"/>
      <c r="B140" s="46"/>
      <c r="C140" s="45"/>
      <c r="D140" s="45"/>
      <c r="E140" s="163"/>
      <c r="F140" s="163"/>
      <c r="G140" s="45"/>
      <c r="H140" s="164"/>
      <c r="I140" s="45"/>
      <c r="J140" s="45"/>
      <c r="K140" s="45"/>
      <c r="L140" s="45"/>
      <c r="M140" s="45"/>
      <c r="N140" s="45"/>
      <c r="O140" s="62"/>
      <c r="P140" s="62"/>
      <c r="Q140" s="62"/>
      <c r="R140" s="62"/>
      <c r="S140" s="62"/>
      <c r="T140" s="62"/>
      <c r="U140" s="62"/>
      <c r="V140" s="62"/>
      <c r="W140" s="62"/>
    </row>
    <row r="141" spans="1:23">
      <c r="A141" s="45"/>
      <c r="B141" s="46"/>
      <c r="C141" s="45"/>
      <c r="D141" s="45"/>
      <c r="E141" s="163"/>
      <c r="F141" s="163"/>
      <c r="G141" s="45"/>
      <c r="H141" s="164"/>
      <c r="I141" s="45"/>
      <c r="J141" s="45"/>
      <c r="K141" s="45"/>
      <c r="L141" s="45"/>
      <c r="M141" s="45"/>
      <c r="N141" s="45"/>
      <c r="O141" s="62"/>
      <c r="P141" s="62"/>
      <c r="Q141" s="62"/>
      <c r="R141" s="62"/>
      <c r="S141" s="62"/>
      <c r="T141" s="62"/>
      <c r="U141" s="62"/>
      <c r="V141" s="62"/>
      <c r="W141" s="62"/>
    </row>
    <row r="142" spans="1:23">
      <c r="A142" s="45"/>
      <c r="B142" s="46"/>
      <c r="C142" s="45"/>
      <c r="D142" s="45"/>
      <c r="E142" s="163"/>
      <c r="F142" s="163"/>
      <c r="G142" s="45"/>
      <c r="H142" s="164"/>
      <c r="I142" s="45"/>
      <c r="J142" s="45"/>
      <c r="K142" s="45"/>
      <c r="L142" s="45"/>
      <c r="M142" s="45"/>
      <c r="N142" s="45"/>
      <c r="O142" s="62"/>
      <c r="P142" s="62"/>
      <c r="Q142" s="62"/>
      <c r="R142" s="62"/>
      <c r="S142" s="62"/>
      <c r="T142" s="62"/>
      <c r="U142" s="62"/>
      <c r="V142" s="62"/>
      <c r="W142" s="62"/>
    </row>
    <row r="143" spans="1:23">
      <c r="A143" s="45"/>
      <c r="B143" s="46"/>
      <c r="C143" s="45"/>
      <c r="D143" s="45"/>
      <c r="E143" s="163"/>
      <c r="F143" s="163"/>
      <c r="G143" s="45"/>
      <c r="H143" s="164"/>
      <c r="I143" s="45"/>
      <c r="J143" s="45"/>
      <c r="K143" s="45"/>
      <c r="L143" s="45"/>
      <c r="M143" s="45"/>
      <c r="N143" s="45"/>
      <c r="O143" s="62"/>
      <c r="P143" s="62"/>
      <c r="Q143" s="62"/>
      <c r="R143" s="62"/>
      <c r="S143" s="62"/>
      <c r="T143" s="62"/>
      <c r="U143" s="62"/>
      <c r="V143" s="62"/>
      <c r="W143" s="62"/>
    </row>
    <row r="144" spans="1:23">
      <c r="A144" s="45"/>
      <c r="B144" s="46"/>
      <c r="C144" s="45"/>
      <c r="D144" s="45"/>
      <c r="E144" s="163"/>
      <c r="F144" s="163"/>
      <c r="G144" s="45"/>
      <c r="H144" s="164"/>
      <c r="I144" s="45"/>
      <c r="J144" s="45"/>
      <c r="K144" s="45"/>
      <c r="L144" s="45"/>
      <c r="M144" s="45"/>
      <c r="N144" s="45"/>
      <c r="O144" s="62"/>
      <c r="P144" s="62"/>
      <c r="Q144" s="62"/>
      <c r="R144" s="62"/>
      <c r="S144" s="62"/>
      <c r="T144" s="62"/>
      <c r="U144" s="62"/>
      <c r="V144" s="62"/>
      <c r="W144" s="62"/>
    </row>
    <row r="145" spans="1:23">
      <c r="A145" s="45"/>
      <c r="B145" s="46"/>
      <c r="C145" s="45"/>
      <c r="D145" s="45"/>
      <c r="E145" s="163"/>
      <c r="F145" s="163"/>
      <c r="G145" s="45"/>
      <c r="H145" s="164"/>
      <c r="I145" s="45"/>
      <c r="J145" s="45"/>
      <c r="K145" s="45"/>
      <c r="L145" s="45"/>
      <c r="M145" s="45"/>
      <c r="N145" s="45"/>
      <c r="O145" s="62"/>
      <c r="P145" s="62"/>
      <c r="Q145" s="62"/>
      <c r="R145" s="62"/>
      <c r="S145" s="62"/>
      <c r="T145" s="62"/>
      <c r="U145" s="62"/>
      <c r="V145" s="62"/>
      <c r="W145" s="62"/>
    </row>
    <row r="146" spans="1:23">
      <c r="A146" s="45"/>
      <c r="B146" s="46"/>
      <c r="C146" s="45"/>
      <c r="D146" s="45"/>
      <c r="E146" s="163"/>
      <c r="F146" s="163"/>
      <c r="G146" s="45"/>
      <c r="H146" s="164"/>
      <c r="I146" s="45"/>
      <c r="J146" s="45"/>
      <c r="K146" s="45"/>
      <c r="L146" s="45"/>
      <c r="M146" s="45"/>
      <c r="N146" s="45"/>
      <c r="O146" s="62"/>
      <c r="P146" s="62"/>
      <c r="Q146" s="62"/>
      <c r="R146" s="62"/>
      <c r="S146" s="62"/>
      <c r="T146" s="62"/>
      <c r="U146" s="62"/>
      <c r="V146" s="62"/>
      <c r="W146" s="62"/>
    </row>
    <row r="147" spans="1:23">
      <c r="A147" s="45"/>
      <c r="B147" s="46"/>
      <c r="C147" s="45"/>
      <c r="D147" s="45"/>
      <c r="E147" s="163"/>
      <c r="F147" s="163"/>
      <c r="G147" s="45"/>
      <c r="H147" s="164"/>
      <c r="I147" s="45"/>
      <c r="J147" s="45"/>
      <c r="K147" s="45"/>
      <c r="L147" s="45"/>
      <c r="M147" s="45"/>
      <c r="N147" s="45"/>
      <c r="O147" s="62"/>
      <c r="P147" s="62"/>
      <c r="Q147" s="62"/>
      <c r="R147" s="62"/>
      <c r="S147" s="62"/>
      <c r="T147" s="62"/>
      <c r="U147" s="62"/>
      <c r="V147" s="62"/>
      <c r="W147" s="62"/>
    </row>
    <row r="148" spans="1:23">
      <c r="A148" s="45"/>
      <c r="B148" s="46"/>
      <c r="C148" s="45"/>
      <c r="D148" s="45"/>
      <c r="E148" s="163"/>
      <c r="F148" s="163"/>
      <c r="G148" s="45"/>
      <c r="H148" s="164"/>
      <c r="I148" s="45"/>
      <c r="J148" s="45"/>
      <c r="K148" s="45"/>
      <c r="L148" s="45"/>
      <c r="M148" s="45"/>
      <c r="N148" s="45"/>
      <c r="O148" s="62"/>
      <c r="P148" s="62"/>
      <c r="Q148" s="62"/>
      <c r="R148" s="62"/>
      <c r="S148" s="62"/>
      <c r="T148" s="62"/>
      <c r="U148" s="62"/>
      <c r="V148" s="62"/>
      <c r="W148" s="62"/>
    </row>
    <row r="149" spans="1:23">
      <c r="A149" s="45"/>
      <c r="B149" s="46"/>
      <c r="C149" s="45"/>
      <c r="D149" s="45"/>
      <c r="E149" s="163"/>
      <c r="F149" s="163"/>
      <c r="G149" s="45"/>
      <c r="H149" s="164"/>
      <c r="I149" s="45"/>
      <c r="J149" s="45"/>
      <c r="K149" s="45"/>
      <c r="L149" s="45"/>
      <c r="M149" s="45"/>
      <c r="N149" s="45"/>
      <c r="O149" s="62"/>
      <c r="P149" s="62"/>
      <c r="Q149" s="62"/>
      <c r="R149" s="62"/>
      <c r="S149" s="62"/>
      <c r="T149" s="62"/>
      <c r="U149" s="62"/>
      <c r="V149" s="62"/>
      <c r="W149" s="62"/>
    </row>
    <row r="150" spans="1:23">
      <c r="A150" s="45"/>
      <c r="B150" s="46"/>
      <c r="C150" s="45"/>
      <c r="D150" s="45"/>
      <c r="E150" s="163"/>
      <c r="F150" s="163"/>
      <c r="G150" s="45"/>
      <c r="H150" s="164"/>
      <c r="I150" s="45"/>
      <c r="J150" s="45"/>
      <c r="K150" s="45"/>
      <c r="L150" s="45"/>
      <c r="M150" s="45"/>
      <c r="N150" s="45"/>
      <c r="O150" s="62"/>
      <c r="P150" s="62"/>
      <c r="Q150" s="62"/>
      <c r="R150" s="62"/>
      <c r="S150" s="62"/>
      <c r="T150" s="62"/>
      <c r="U150" s="62"/>
      <c r="V150" s="62"/>
      <c r="W150" s="62"/>
    </row>
    <row r="151" spans="1:23">
      <c r="A151" s="45"/>
      <c r="B151" s="46"/>
      <c r="C151" s="45"/>
      <c r="D151" s="45"/>
      <c r="E151" s="163"/>
      <c r="F151" s="163"/>
      <c r="G151" s="45"/>
      <c r="H151" s="164"/>
      <c r="I151" s="45"/>
      <c r="J151" s="45"/>
      <c r="K151" s="45"/>
      <c r="L151" s="45"/>
      <c r="M151" s="45"/>
      <c r="N151" s="45"/>
      <c r="O151" s="62"/>
      <c r="P151" s="62"/>
      <c r="Q151" s="62"/>
      <c r="R151" s="62"/>
      <c r="S151" s="62"/>
      <c r="T151" s="62"/>
      <c r="U151" s="62"/>
      <c r="V151" s="62"/>
      <c r="W151" s="62"/>
    </row>
    <row r="152" spans="1:23">
      <c r="A152" s="45"/>
      <c r="B152" s="46"/>
      <c r="C152" s="45"/>
      <c r="D152" s="45"/>
      <c r="E152" s="163"/>
      <c r="F152" s="163"/>
      <c r="G152" s="45"/>
      <c r="H152" s="164"/>
      <c r="I152" s="45"/>
      <c r="J152" s="45"/>
      <c r="K152" s="45"/>
      <c r="L152" s="45"/>
      <c r="M152" s="45"/>
      <c r="N152" s="45"/>
      <c r="O152" s="62"/>
      <c r="P152" s="62"/>
      <c r="Q152" s="62"/>
      <c r="R152" s="62"/>
      <c r="S152" s="62"/>
      <c r="T152" s="62"/>
      <c r="U152" s="62"/>
      <c r="V152" s="62"/>
      <c r="W152" s="62"/>
    </row>
    <row r="153" spans="1:23">
      <c r="A153" s="45"/>
      <c r="B153" s="46"/>
      <c r="C153" s="45"/>
      <c r="D153" s="45"/>
      <c r="E153" s="163"/>
      <c r="F153" s="163"/>
      <c r="G153" s="45"/>
      <c r="H153" s="164"/>
      <c r="I153" s="45"/>
      <c r="J153" s="45"/>
      <c r="K153" s="45"/>
      <c r="L153" s="45"/>
      <c r="M153" s="45"/>
      <c r="N153" s="45"/>
      <c r="O153" s="62"/>
      <c r="P153" s="62"/>
      <c r="Q153" s="62"/>
      <c r="R153" s="62"/>
      <c r="S153" s="62"/>
      <c r="T153" s="62"/>
      <c r="U153" s="62"/>
      <c r="V153" s="62"/>
      <c r="W153" s="62"/>
    </row>
    <row r="154" spans="1:23">
      <c r="A154" s="45"/>
      <c r="B154" s="46"/>
      <c r="C154" s="45"/>
      <c r="D154" s="45"/>
      <c r="E154" s="163"/>
      <c r="F154" s="163"/>
      <c r="G154" s="45"/>
      <c r="H154" s="164"/>
      <c r="I154" s="45"/>
      <c r="J154" s="45"/>
      <c r="K154" s="45"/>
      <c r="L154" s="45"/>
      <c r="M154" s="45"/>
      <c r="N154" s="45"/>
      <c r="O154" s="62"/>
      <c r="P154" s="62"/>
      <c r="Q154" s="62"/>
      <c r="R154" s="62"/>
      <c r="S154" s="62"/>
      <c r="T154" s="62"/>
      <c r="U154" s="62"/>
      <c r="V154" s="62"/>
      <c r="W154" s="62"/>
    </row>
    <row r="155" spans="1:23">
      <c r="A155" s="45"/>
      <c r="B155" s="46"/>
      <c r="C155" s="45"/>
      <c r="D155" s="45"/>
      <c r="E155" s="163"/>
      <c r="F155" s="163"/>
      <c r="G155" s="45"/>
      <c r="H155" s="164"/>
      <c r="I155" s="45"/>
      <c r="J155" s="45"/>
      <c r="K155" s="45"/>
      <c r="L155" s="45"/>
      <c r="M155" s="45"/>
      <c r="N155" s="45"/>
      <c r="O155" s="62"/>
      <c r="P155" s="62"/>
      <c r="Q155" s="62"/>
      <c r="R155" s="62"/>
      <c r="S155" s="62"/>
      <c r="T155" s="62"/>
      <c r="U155" s="62"/>
      <c r="V155" s="62"/>
      <c r="W155" s="62"/>
    </row>
    <row r="156" spans="1:23">
      <c r="A156" s="45"/>
      <c r="B156" s="46"/>
      <c r="C156" s="45"/>
      <c r="D156" s="45"/>
      <c r="E156" s="163"/>
      <c r="F156" s="163"/>
      <c r="G156" s="45"/>
      <c r="H156" s="164"/>
      <c r="I156" s="45"/>
      <c r="J156" s="45"/>
      <c r="K156" s="45"/>
      <c r="L156" s="45"/>
      <c r="M156" s="45"/>
      <c r="N156" s="45"/>
      <c r="O156" s="62"/>
      <c r="P156" s="62"/>
      <c r="Q156" s="62"/>
      <c r="R156" s="62"/>
      <c r="S156" s="62"/>
      <c r="T156" s="62"/>
      <c r="U156" s="62"/>
      <c r="V156" s="62"/>
      <c r="W156" s="62"/>
    </row>
    <row r="157" spans="1:23">
      <c r="A157" s="45"/>
      <c r="B157" s="46"/>
      <c r="C157" s="45"/>
      <c r="D157" s="45"/>
      <c r="E157" s="163"/>
      <c r="F157" s="163"/>
      <c r="G157" s="45"/>
      <c r="H157" s="164"/>
      <c r="I157" s="45"/>
      <c r="J157" s="45"/>
      <c r="K157" s="45"/>
      <c r="L157" s="45"/>
      <c r="M157" s="45"/>
      <c r="N157" s="45"/>
      <c r="O157" s="62"/>
      <c r="P157" s="62"/>
      <c r="Q157" s="62"/>
      <c r="R157" s="62"/>
      <c r="S157" s="62"/>
      <c r="T157" s="62"/>
      <c r="U157" s="62"/>
      <c r="V157" s="62"/>
      <c r="W157" s="62"/>
    </row>
    <row r="158" spans="1:23">
      <c r="A158" s="45"/>
      <c r="B158" s="46"/>
      <c r="C158" s="45"/>
      <c r="D158" s="45"/>
      <c r="E158" s="163"/>
      <c r="F158" s="163"/>
      <c r="G158" s="45"/>
      <c r="H158" s="164"/>
      <c r="I158" s="45"/>
      <c r="J158" s="45"/>
      <c r="K158" s="45"/>
      <c r="L158" s="45"/>
      <c r="M158" s="45"/>
      <c r="N158" s="45"/>
      <c r="O158" s="62"/>
      <c r="P158" s="62"/>
      <c r="Q158" s="62"/>
      <c r="R158" s="62"/>
      <c r="S158" s="62"/>
      <c r="T158" s="62"/>
      <c r="U158" s="62"/>
      <c r="V158" s="62"/>
      <c r="W158" s="62"/>
    </row>
    <row r="159" spans="1:23">
      <c r="A159" s="45"/>
      <c r="B159" s="46"/>
      <c r="C159" s="45"/>
      <c r="D159" s="45"/>
      <c r="E159" s="163"/>
      <c r="F159" s="163"/>
      <c r="G159" s="45"/>
      <c r="H159" s="164"/>
      <c r="I159" s="45"/>
      <c r="J159" s="45"/>
      <c r="K159" s="45"/>
      <c r="L159" s="45"/>
      <c r="M159" s="45"/>
      <c r="N159" s="45"/>
      <c r="O159" s="62"/>
      <c r="P159" s="62"/>
      <c r="Q159" s="62"/>
      <c r="R159" s="62"/>
      <c r="S159" s="62"/>
      <c r="T159" s="62"/>
      <c r="U159" s="62"/>
      <c r="V159" s="62"/>
      <c r="W159" s="62"/>
    </row>
    <row r="160" spans="1:23">
      <c r="A160" s="45"/>
      <c r="B160" s="46"/>
      <c r="C160" s="45"/>
      <c r="D160" s="45"/>
      <c r="E160" s="163"/>
      <c r="F160" s="163"/>
      <c r="G160" s="45"/>
      <c r="H160" s="164"/>
      <c r="I160" s="45"/>
      <c r="J160" s="45"/>
      <c r="K160" s="45"/>
      <c r="L160" s="45"/>
      <c r="M160" s="45"/>
      <c r="N160" s="45"/>
      <c r="O160" s="62"/>
      <c r="P160" s="62"/>
      <c r="Q160" s="62"/>
      <c r="R160" s="62"/>
      <c r="S160" s="62"/>
      <c r="T160" s="62"/>
      <c r="U160" s="62"/>
      <c r="V160" s="62"/>
      <c r="W160" s="62"/>
    </row>
    <row r="161" spans="1:23">
      <c r="A161" s="45"/>
      <c r="B161" s="46"/>
      <c r="C161" s="45"/>
      <c r="D161" s="45"/>
      <c r="E161" s="163"/>
      <c r="F161" s="163"/>
      <c r="G161" s="45"/>
      <c r="H161" s="164"/>
      <c r="I161" s="45"/>
      <c r="J161" s="45"/>
      <c r="K161" s="45"/>
      <c r="L161" s="45"/>
      <c r="M161" s="45"/>
      <c r="N161" s="45"/>
      <c r="O161" s="62"/>
      <c r="P161" s="62"/>
      <c r="Q161" s="62"/>
      <c r="R161" s="62"/>
      <c r="S161" s="62"/>
      <c r="T161" s="62"/>
      <c r="U161" s="62"/>
      <c r="V161" s="62"/>
      <c r="W161" s="62"/>
    </row>
    <row r="162" spans="1:23">
      <c r="A162" s="45"/>
      <c r="B162" s="46"/>
      <c r="C162" s="45"/>
      <c r="D162" s="45"/>
      <c r="E162" s="163"/>
      <c r="F162" s="163"/>
      <c r="G162" s="45"/>
      <c r="H162" s="164"/>
      <c r="I162" s="45"/>
      <c r="J162" s="45"/>
      <c r="K162" s="45"/>
      <c r="L162" s="45"/>
      <c r="M162" s="45"/>
      <c r="N162" s="45"/>
      <c r="O162" s="62"/>
      <c r="P162" s="62"/>
      <c r="Q162" s="62"/>
      <c r="R162" s="62"/>
      <c r="S162" s="62"/>
      <c r="T162" s="62"/>
      <c r="U162" s="62"/>
      <c r="V162" s="62"/>
      <c r="W162" s="62"/>
    </row>
    <row r="163" spans="1:23">
      <c r="A163" s="45"/>
      <c r="B163" s="46"/>
      <c r="C163" s="45"/>
      <c r="D163" s="45"/>
      <c r="E163" s="163"/>
      <c r="F163" s="163"/>
      <c r="G163" s="45"/>
      <c r="H163" s="164"/>
      <c r="I163" s="45"/>
      <c r="J163" s="45"/>
      <c r="K163" s="45"/>
      <c r="L163" s="45"/>
      <c r="M163" s="45"/>
      <c r="N163" s="45"/>
      <c r="O163" s="62"/>
      <c r="P163" s="62"/>
      <c r="Q163" s="62"/>
      <c r="R163" s="62"/>
      <c r="S163" s="62"/>
      <c r="T163" s="62"/>
      <c r="U163" s="62"/>
      <c r="V163" s="62"/>
      <c r="W163" s="62"/>
    </row>
    <row r="164" spans="1:23">
      <c r="A164" s="45"/>
      <c r="B164" s="46"/>
      <c r="C164" s="45"/>
      <c r="D164" s="45"/>
      <c r="E164" s="163"/>
      <c r="F164" s="163"/>
      <c r="G164" s="45"/>
      <c r="H164" s="164"/>
      <c r="I164" s="45"/>
      <c r="J164" s="45"/>
      <c r="K164" s="45"/>
      <c r="L164" s="45"/>
      <c r="M164" s="45"/>
      <c r="N164" s="45"/>
      <c r="O164" s="62"/>
      <c r="P164" s="62"/>
      <c r="Q164" s="62"/>
      <c r="R164" s="62"/>
      <c r="S164" s="62"/>
      <c r="T164" s="62"/>
      <c r="U164" s="62"/>
      <c r="V164" s="62"/>
      <c r="W164" s="62"/>
    </row>
    <row r="165" spans="1:23">
      <c r="A165" s="45"/>
      <c r="B165" s="46"/>
      <c r="C165" s="45"/>
      <c r="D165" s="45"/>
      <c r="E165" s="163"/>
      <c r="F165" s="163"/>
      <c r="G165" s="45"/>
      <c r="H165" s="164"/>
      <c r="I165" s="45"/>
      <c r="J165" s="45"/>
      <c r="K165" s="45"/>
      <c r="L165" s="45"/>
      <c r="M165" s="45"/>
      <c r="N165" s="45"/>
      <c r="O165" s="62"/>
      <c r="P165" s="62"/>
      <c r="Q165" s="62"/>
      <c r="R165" s="62"/>
      <c r="S165" s="62"/>
      <c r="T165" s="62"/>
      <c r="U165" s="62"/>
      <c r="V165" s="62"/>
      <c r="W165" s="62"/>
    </row>
    <row r="166" spans="1:23">
      <c r="A166" s="45"/>
      <c r="B166" s="46"/>
      <c r="C166" s="45"/>
      <c r="D166" s="45"/>
      <c r="E166" s="163"/>
      <c r="F166" s="163"/>
      <c r="G166" s="45"/>
      <c r="H166" s="164"/>
      <c r="I166" s="45"/>
      <c r="J166" s="45"/>
      <c r="K166" s="45"/>
      <c r="L166" s="45"/>
      <c r="M166" s="45"/>
      <c r="N166" s="45"/>
      <c r="O166" s="62"/>
      <c r="P166" s="62"/>
      <c r="Q166" s="62"/>
      <c r="R166" s="62"/>
      <c r="S166" s="62"/>
      <c r="T166" s="62"/>
      <c r="U166" s="62"/>
      <c r="V166" s="62"/>
      <c r="W166" s="62"/>
    </row>
    <row r="167" spans="1:23">
      <c r="A167" s="45"/>
      <c r="B167" s="46"/>
      <c r="C167" s="45"/>
      <c r="D167" s="45"/>
      <c r="E167" s="163"/>
      <c r="F167" s="163"/>
      <c r="G167" s="45"/>
      <c r="H167" s="164"/>
      <c r="I167" s="45"/>
      <c r="J167" s="45"/>
      <c r="K167" s="45"/>
      <c r="L167" s="45"/>
      <c r="M167" s="45"/>
      <c r="N167" s="45"/>
      <c r="O167" s="62"/>
      <c r="P167" s="62"/>
      <c r="Q167" s="62"/>
      <c r="R167" s="62"/>
      <c r="S167" s="62"/>
      <c r="T167" s="62"/>
      <c r="U167" s="62"/>
      <c r="V167" s="62"/>
      <c r="W167" s="62"/>
    </row>
    <row r="168" spans="1:23">
      <c r="A168" s="45"/>
      <c r="B168" s="46"/>
      <c r="C168" s="45"/>
      <c r="D168" s="45"/>
      <c r="E168" s="163"/>
      <c r="F168" s="163"/>
      <c r="G168" s="45"/>
      <c r="H168" s="164"/>
      <c r="I168" s="45"/>
      <c r="J168" s="45"/>
      <c r="K168" s="45"/>
      <c r="L168" s="45"/>
      <c r="M168" s="45"/>
      <c r="N168" s="45"/>
      <c r="O168" s="62"/>
      <c r="P168" s="62"/>
      <c r="Q168" s="62"/>
      <c r="R168" s="62"/>
      <c r="S168" s="62"/>
      <c r="T168" s="62"/>
      <c r="U168" s="62"/>
      <c r="V168" s="62"/>
      <c r="W168" s="62"/>
    </row>
    <row r="169" spans="1:23">
      <c r="A169" s="45"/>
      <c r="B169" s="46"/>
      <c r="C169" s="45"/>
      <c r="D169" s="45"/>
      <c r="E169" s="163"/>
      <c r="F169" s="163"/>
      <c r="G169" s="45"/>
      <c r="H169" s="164"/>
      <c r="I169" s="45"/>
      <c r="J169" s="45"/>
      <c r="K169" s="45"/>
      <c r="L169" s="45"/>
      <c r="M169" s="45"/>
      <c r="N169" s="45"/>
      <c r="O169" s="62"/>
      <c r="P169" s="62"/>
      <c r="Q169" s="62"/>
      <c r="R169" s="62"/>
      <c r="S169" s="62"/>
      <c r="T169" s="62"/>
      <c r="U169" s="62"/>
      <c r="V169" s="62"/>
      <c r="W169" s="62"/>
    </row>
    <row r="170" spans="1:23">
      <c r="A170" s="45"/>
      <c r="B170" s="46"/>
      <c r="C170" s="45"/>
      <c r="D170" s="45"/>
      <c r="E170" s="163"/>
      <c r="F170" s="163"/>
      <c r="G170" s="45"/>
      <c r="H170" s="164"/>
      <c r="I170" s="45"/>
      <c r="J170" s="45"/>
      <c r="K170" s="45"/>
      <c r="L170" s="45"/>
      <c r="M170" s="45"/>
      <c r="N170" s="45"/>
      <c r="O170" s="62"/>
      <c r="P170" s="62"/>
      <c r="Q170" s="62"/>
      <c r="R170" s="62"/>
      <c r="S170" s="62"/>
      <c r="T170" s="62"/>
      <c r="U170" s="62"/>
      <c r="V170" s="62"/>
      <c r="W170" s="62"/>
    </row>
    <row r="171" spans="1:23">
      <c r="A171" s="45"/>
      <c r="B171" s="46"/>
      <c r="C171" s="45"/>
      <c r="D171" s="45"/>
      <c r="E171" s="163"/>
      <c r="F171" s="163"/>
      <c r="G171" s="45"/>
      <c r="H171" s="164"/>
      <c r="I171" s="45"/>
      <c r="J171" s="45"/>
      <c r="K171" s="45"/>
      <c r="L171" s="45"/>
      <c r="M171" s="45"/>
      <c r="N171" s="45"/>
      <c r="O171" s="62"/>
      <c r="P171" s="62"/>
      <c r="Q171" s="62"/>
      <c r="R171" s="62"/>
      <c r="S171" s="62"/>
      <c r="T171" s="62"/>
      <c r="U171" s="62"/>
      <c r="V171" s="62"/>
      <c r="W171" s="62"/>
    </row>
    <row r="172" spans="1:23">
      <c r="A172" s="45"/>
      <c r="B172" s="46"/>
      <c r="C172" s="45"/>
      <c r="D172" s="45"/>
      <c r="E172" s="163"/>
      <c r="F172" s="163"/>
      <c r="G172" s="45"/>
      <c r="H172" s="164"/>
      <c r="I172" s="45"/>
      <c r="J172" s="45"/>
      <c r="K172" s="45"/>
      <c r="L172" s="45"/>
      <c r="M172" s="45"/>
      <c r="N172" s="45"/>
      <c r="O172" s="62"/>
      <c r="P172" s="62"/>
      <c r="Q172" s="62"/>
      <c r="R172" s="62"/>
      <c r="S172" s="62"/>
      <c r="T172" s="62"/>
      <c r="U172" s="62"/>
      <c r="V172" s="62"/>
      <c r="W172" s="62"/>
    </row>
    <row r="173" spans="1:23">
      <c r="A173" s="45"/>
      <c r="B173" s="46"/>
      <c r="C173" s="45"/>
      <c r="D173" s="45"/>
      <c r="E173" s="163"/>
      <c r="F173" s="163"/>
      <c r="G173" s="45"/>
      <c r="H173" s="164"/>
      <c r="I173" s="45"/>
      <c r="J173" s="45"/>
      <c r="K173" s="45"/>
      <c r="L173" s="45"/>
      <c r="M173" s="45"/>
      <c r="N173" s="45"/>
      <c r="O173" s="62"/>
      <c r="P173" s="62"/>
      <c r="Q173" s="62"/>
      <c r="R173" s="62"/>
      <c r="S173" s="62"/>
      <c r="T173" s="62"/>
      <c r="U173" s="62"/>
      <c r="V173" s="62"/>
      <c r="W173" s="62"/>
    </row>
    <row r="174" spans="1:23">
      <c r="A174" s="45"/>
      <c r="B174" s="46"/>
      <c r="C174" s="45"/>
      <c r="D174" s="45"/>
      <c r="E174" s="163"/>
      <c r="F174" s="163"/>
      <c r="G174" s="45"/>
      <c r="H174" s="164"/>
      <c r="I174" s="45"/>
      <c r="J174" s="45"/>
      <c r="K174" s="45"/>
      <c r="L174" s="45"/>
      <c r="M174" s="45"/>
      <c r="N174" s="45"/>
      <c r="O174" s="62"/>
      <c r="P174" s="62"/>
      <c r="Q174" s="62"/>
      <c r="R174" s="62"/>
      <c r="S174" s="62"/>
      <c r="T174" s="62"/>
      <c r="U174" s="62"/>
      <c r="V174" s="62"/>
      <c r="W174" s="62"/>
    </row>
    <row r="175" spans="1:23">
      <c r="A175" s="45"/>
      <c r="B175" s="46"/>
      <c r="C175" s="45"/>
      <c r="D175" s="45"/>
      <c r="E175" s="163"/>
      <c r="F175" s="163"/>
      <c r="G175" s="45"/>
      <c r="H175" s="164"/>
      <c r="I175" s="45"/>
      <c r="J175" s="45"/>
      <c r="K175" s="45"/>
      <c r="L175" s="45"/>
      <c r="M175" s="45"/>
      <c r="N175" s="45"/>
      <c r="O175" s="62"/>
      <c r="P175" s="62"/>
      <c r="Q175" s="62"/>
      <c r="R175" s="62"/>
      <c r="S175" s="62"/>
      <c r="T175" s="62"/>
      <c r="U175" s="62"/>
      <c r="V175" s="62"/>
      <c r="W175" s="62"/>
    </row>
    <row r="176" spans="1:23">
      <c r="A176" s="45"/>
      <c r="B176" s="46"/>
      <c r="C176" s="45"/>
      <c r="D176" s="45"/>
      <c r="E176" s="163"/>
      <c r="F176" s="163"/>
      <c r="G176" s="45"/>
      <c r="H176" s="164"/>
      <c r="I176" s="45"/>
      <c r="J176" s="45"/>
      <c r="K176" s="45"/>
      <c r="L176" s="45"/>
      <c r="M176" s="45"/>
      <c r="N176" s="45"/>
      <c r="O176" s="62"/>
      <c r="P176" s="62"/>
      <c r="Q176" s="62"/>
      <c r="R176" s="62"/>
      <c r="S176" s="62"/>
      <c r="T176" s="62"/>
      <c r="U176" s="62"/>
      <c r="V176" s="62"/>
      <c r="W176" s="62"/>
    </row>
    <row r="177" spans="1:23">
      <c r="A177" s="45"/>
      <c r="B177" s="46"/>
      <c r="C177" s="45"/>
      <c r="D177" s="45"/>
      <c r="E177" s="163"/>
      <c r="F177" s="163"/>
      <c r="G177" s="45"/>
      <c r="H177" s="164"/>
      <c r="I177" s="45"/>
      <c r="J177" s="45"/>
      <c r="K177" s="45"/>
      <c r="L177" s="45"/>
      <c r="M177" s="45"/>
      <c r="N177" s="45"/>
      <c r="O177" s="62"/>
      <c r="P177" s="62"/>
      <c r="Q177" s="62"/>
      <c r="R177" s="62"/>
      <c r="S177" s="62"/>
      <c r="T177" s="62"/>
      <c r="U177" s="62"/>
      <c r="V177" s="62"/>
      <c r="W177" s="62"/>
    </row>
    <row r="178" spans="1:23">
      <c r="A178" s="45"/>
      <c r="B178" s="46"/>
      <c r="C178" s="45"/>
      <c r="D178" s="45"/>
      <c r="E178" s="163"/>
      <c r="F178" s="163"/>
      <c r="G178" s="45"/>
      <c r="H178" s="164"/>
      <c r="I178" s="45"/>
      <c r="J178" s="45"/>
      <c r="K178" s="45"/>
      <c r="L178" s="45"/>
      <c r="M178" s="45"/>
      <c r="N178" s="45"/>
      <c r="O178" s="62"/>
      <c r="P178" s="62"/>
      <c r="Q178" s="62"/>
      <c r="R178" s="62"/>
      <c r="S178" s="62"/>
      <c r="T178" s="62"/>
      <c r="U178" s="62"/>
      <c r="V178" s="62"/>
      <c r="W178" s="62"/>
    </row>
    <row r="179" spans="1:23">
      <c r="A179" s="45"/>
      <c r="B179" s="46"/>
      <c r="C179" s="45"/>
      <c r="D179" s="45"/>
      <c r="E179" s="163"/>
      <c r="F179" s="163"/>
      <c r="G179" s="45"/>
      <c r="H179" s="164"/>
      <c r="I179" s="45"/>
      <c r="J179" s="45"/>
      <c r="K179" s="45"/>
      <c r="L179" s="45"/>
      <c r="M179" s="45"/>
      <c r="N179" s="45"/>
      <c r="O179" s="62"/>
      <c r="P179" s="62"/>
      <c r="Q179" s="62"/>
      <c r="R179" s="62"/>
      <c r="S179" s="62"/>
      <c r="T179" s="62"/>
      <c r="U179" s="62"/>
      <c r="V179" s="62"/>
      <c r="W179" s="62"/>
    </row>
    <row r="180" spans="1:23">
      <c r="A180" s="45"/>
      <c r="B180" s="46"/>
      <c r="C180" s="45"/>
      <c r="D180" s="45"/>
      <c r="E180" s="163"/>
      <c r="F180" s="163"/>
      <c r="G180" s="45"/>
      <c r="H180" s="164"/>
      <c r="I180" s="45"/>
      <c r="J180" s="45"/>
      <c r="K180" s="45"/>
      <c r="L180" s="45"/>
      <c r="M180" s="45"/>
      <c r="N180" s="45"/>
      <c r="O180" s="62"/>
      <c r="P180" s="62"/>
      <c r="Q180" s="62"/>
      <c r="R180" s="62"/>
      <c r="S180" s="62"/>
      <c r="T180" s="62"/>
      <c r="U180" s="62"/>
      <c r="V180" s="62"/>
      <c r="W180" s="62"/>
    </row>
    <row r="181" spans="1:23">
      <c r="A181" s="45"/>
      <c r="B181" s="46"/>
      <c r="C181" s="45"/>
      <c r="D181" s="45"/>
      <c r="E181" s="163"/>
      <c r="F181" s="163"/>
      <c r="G181" s="45"/>
      <c r="H181" s="164"/>
      <c r="I181" s="45"/>
      <c r="J181" s="45"/>
      <c r="K181" s="45"/>
      <c r="L181" s="45"/>
      <c r="M181" s="45"/>
      <c r="N181" s="45"/>
      <c r="O181" s="62"/>
      <c r="P181" s="62"/>
      <c r="Q181" s="62"/>
      <c r="R181" s="62"/>
      <c r="S181" s="62"/>
      <c r="T181" s="62"/>
      <c r="U181" s="62"/>
      <c r="V181" s="62"/>
      <c r="W181" s="62"/>
    </row>
    <row r="182" spans="1:23">
      <c r="A182" s="45"/>
      <c r="B182" s="46"/>
      <c r="C182" s="45"/>
      <c r="D182" s="45"/>
      <c r="E182" s="163"/>
      <c r="F182" s="163"/>
      <c r="G182" s="45"/>
      <c r="H182" s="164"/>
      <c r="I182" s="45"/>
      <c r="J182" s="45"/>
      <c r="K182" s="45"/>
      <c r="L182" s="45"/>
      <c r="M182" s="45"/>
      <c r="N182" s="45"/>
      <c r="O182" s="62"/>
      <c r="P182" s="62"/>
      <c r="Q182" s="62"/>
      <c r="R182" s="62"/>
      <c r="S182" s="62"/>
      <c r="T182" s="62"/>
      <c r="U182" s="62"/>
      <c r="V182" s="62"/>
      <c r="W182" s="62"/>
    </row>
    <row r="183" spans="1:23">
      <c r="A183" s="45"/>
      <c r="B183" s="46"/>
      <c r="C183" s="45"/>
      <c r="D183" s="45"/>
      <c r="E183" s="163"/>
      <c r="F183" s="163"/>
      <c r="G183" s="45"/>
      <c r="H183" s="164"/>
      <c r="I183" s="45"/>
      <c r="J183" s="45"/>
      <c r="K183" s="45"/>
      <c r="L183" s="45"/>
      <c r="M183" s="45"/>
      <c r="N183" s="45"/>
      <c r="O183" s="62"/>
      <c r="P183" s="62"/>
      <c r="Q183" s="62"/>
      <c r="R183" s="62"/>
      <c r="S183" s="62"/>
      <c r="T183" s="62"/>
      <c r="U183" s="62"/>
      <c r="V183" s="62"/>
      <c r="W183" s="62"/>
    </row>
    <row r="184" spans="1:23">
      <c r="A184" s="45"/>
      <c r="B184" s="46"/>
      <c r="C184" s="45"/>
      <c r="D184" s="45"/>
      <c r="E184" s="163"/>
      <c r="F184" s="163"/>
      <c r="G184" s="45"/>
      <c r="H184" s="164"/>
      <c r="I184" s="45"/>
      <c r="J184" s="45"/>
      <c r="K184" s="45"/>
      <c r="L184" s="45"/>
      <c r="M184" s="45"/>
      <c r="N184" s="45"/>
      <c r="O184" s="62"/>
      <c r="P184" s="62"/>
      <c r="Q184" s="62"/>
      <c r="R184" s="62"/>
      <c r="S184" s="62"/>
      <c r="T184" s="62"/>
      <c r="U184" s="62"/>
      <c r="V184" s="62"/>
      <c r="W184" s="62"/>
    </row>
    <row r="185" spans="1:23">
      <c r="A185" s="45"/>
      <c r="B185" s="46"/>
      <c r="C185" s="45"/>
      <c r="D185" s="45"/>
      <c r="E185" s="163"/>
      <c r="F185" s="163"/>
      <c r="G185" s="45"/>
      <c r="H185" s="164"/>
      <c r="I185" s="45"/>
      <c r="J185" s="45"/>
      <c r="K185" s="45"/>
      <c r="L185" s="45"/>
      <c r="M185" s="45"/>
      <c r="N185" s="45"/>
      <c r="O185" s="62"/>
      <c r="P185" s="62"/>
      <c r="Q185" s="62"/>
      <c r="R185" s="62"/>
      <c r="S185" s="62"/>
      <c r="T185" s="62"/>
      <c r="U185" s="62"/>
      <c r="V185" s="62"/>
      <c r="W185" s="62"/>
    </row>
    <row r="186" spans="1:23">
      <c r="A186" s="45"/>
      <c r="B186" s="46"/>
      <c r="C186" s="45"/>
      <c r="D186" s="45"/>
      <c r="E186" s="163"/>
      <c r="F186" s="163"/>
      <c r="G186" s="45"/>
      <c r="H186" s="164"/>
      <c r="I186" s="45"/>
      <c r="J186" s="45"/>
      <c r="K186" s="45"/>
      <c r="L186" s="45"/>
      <c r="M186" s="45"/>
      <c r="N186" s="45"/>
      <c r="O186" s="62"/>
      <c r="P186" s="62"/>
      <c r="Q186" s="62"/>
      <c r="R186" s="62"/>
      <c r="S186" s="62"/>
      <c r="T186" s="62"/>
      <c r="U186" s="62"/>
      <c r="V186" s="62"/>
      <c r="W186" s="62"/>
    </row>
    <row r="187" spans="1:23">
      <c r="A187" s="45"/>
      <c r="B187" s="46"/>
      <c r="C187" s="45"/>
      <c r="D187" s="45"/>
      <c r="E187" s="163"/>
      <c r="F187" s="163"/>
      <c r="G187" s="45"/>
      <c r="H187" s="164"/>
      <c r="I187" s="45"/>
      <c r="J187" s="45"/>
      <c r="K187" s="45"/>
      <c r="L187" s="45"/>
      <c r="M187" s="45"/>
      <c r="N187" s="45"/>
      <c r="O187" s="62"/>
      <c r="P187" s="62"/>
      <c r="Q187" s="62"/>
      <c r="R187" s="62"/>
      <c r="S187" s="62"/>
      <c r="T187" s="62"/>
      <c r="U187" s="62"/>
      <c r="V187" s="62"/>
      <c r="W187" s="62"/>
    </row>
    <row r="188" spans="1:23">
      <c r="A188" s="45"/>
      <c r="B188" s="46"/>
      <c r="C188" s="45"/>
      <c r="D188" s="45"/>
      <c r="E188" s="163"/>
      <c r="F188" s="163"/>
      <c r="G188" s="45"/>
      <c r="H188" s="164"/>
      <c r="I188" s="45"/>
      <c r="J188" s="45"/>
      <c r="K188" s="45"/>
      <c r="L188" s="45"/>
      <c r="M188" s="45"/>
      <c r="N188" s="45"/>
      <c r="O188" s="62"/>
      <c r="P188" s="62"/>
      <c r="Q188" s="62"/>
      <c r="R188" s="62"/>
      <c r="S188" s="62"/>
      <c r="T188" s="62"/>
      <c r="U188" s="62"/>
      <c r="V188" s="62"/>
      <c r="W188" s="62"/>
    </row>
    <row r="189" spans="1:23">
      <c r="A189" s="45"/>
      <c r="B189" s="46"/>
      <c r="C189" s="45"/>
      <c r="D189" s="45"/>
      <c r="E189" s="163"/>
      <c r="F189" s="163"/>
      <c r="G189" s="45"/>
      <c r="H189" s="164"/>
      <c r="I189" s="45"/>
      <c r="J189" s="45"/>
      <c r="K189" s="45"/>
      <c r="L189" s="45"/>
      <c r="M189" s="45"/>
      <c r="N189" s="45"/>
      <c r="O189" s="62"/>
      <c r="P189" s="62"/>
      <c r="Q189" s="62"/>
      <c r="R189" s="62"/>
      <c r="S189" s="62"/>
      <c r="T189" s="62"/>
      <c r="U189" s="62"/>
      <c r="V189" s="62"/>
      <c r="W189" s="62"/>
    </row>
    <row r="190" spans="1:23">
      <c r="A190" s="45"/>
      <c r="B190" s="46"/>
      <c r="C190" s="45"/>
      <c r="D190" s="45"/>
      <c r="E190" s="163"/>
      <c r="F190" s="163"/>
      <c r="G190" s="45"/>
      <c r="H190" s="164"/>
      <c r="I190" s="45"/>
      <c r="J190" s="45"/>
      <c r="K190" s="45"/>
      <c r="L190" s="45"/>
      <c r="M190" s="45"/>
      <c r="N190" s="45"/>
      <c r="O190" s="62"/>
      <c r="P190" s="62"/>
      <c r="Q190" s="62"/>
      <c r="R190" s="62"/>
      <c r="S190" s="62"/>
      <c r="T190" s="62"/>
      <c r="U190" s="62"/>
      <c r="V190" s="62"/>
      <c r="W190" s="62"/>
    </row>
    <row r="191" spans="1:23">
      <c r="A191" s="45"/>
      <c r="B191" s="46"/>
      <c r="C191" s="45"/>
      <c r="D191" s="45"/>
      <c r="E191" s="163"/>
      <c r="F191" s="163"/>
      <c r="G191" s="45"/>
      <c r="H191" s="164"/>
      <c r="I191" s="45"/>
      <c r="J191" s="45"/>
      <c r="K191" s="45"/>
      <c r="L191" s="45"/>
      <c r="M191" s="45"/>
      <c r="N191" s="45"/>
      <c r="O191" s="62"/>
      <c r="P191" s="62"/>
      <c r="Q191" s="62"/>
      <c r="R191" s="62"/>
      <c r="S191" s="62"/>
      <c r="T191" s="62"/>
      <c r="U191" s="62"/>
      <c r="V191" s="62"/>
      <c r="W191" s="62"/>
    </row>
    <row r="192" spans="1:23">
      <c r="A192" s="45"/>
      <c r="B192" s="46"/>
      <c r="C192" s="45"/>
      <c r="D192" s="45"/>
      <c r="E192" s="163"/>
      <c r="F192" s="163"/>
      <c r="G192" s="45"/>
      <c r="H192" s="164"/>
      <c r="I192" s="45"/>
      <c r="J192" s="45"/>
      <c r="K192" s="45"/>
      <c r="L192" s="45"/>
      <c r="M192" s="45"/>
      <c r="N192" s="45"/>
      <c r="O192" s="62"/>
      <c r="P192" s="62"/>
      <c r="Q192" s="62"/>
      <c r="R192" s="62"/>
      <c r="S192" s="62"/>
      <c r="T192" s="62"/>
      <c r="U192" s="62"/>
      <c r="V192" s="62"/>
      <c r="W192" s="62"/>
    </row>
    <row r="193" spans="1:23">
      <c r="A193" s="45"/>
      <c r="B193" s="46"/>
      <c r="C193" s="45"/>
      <c r="D193" s="45"/>
      <c r="E193" s="163"/>
      <c r="F193" s="163"/>
      <c r="G193" s="45"/>
      <c r="H193" s="164"/>
      <c r="I193" s="45"/>
      <c r="J193" s="45"/>
      <c r="K193" s="45"/>
      <c r="L193" s="45"/>
      <c r="M193" s="45"/>
      <c r="N193" s="45"/>
      <c r="O193" s="62"/>
      <c r="P193" s="62"/>
      <c r="Q193" s="62"/>
      <c r="R193" s="62"/>
      <c r="S193" s="62"/>
      <c r="T193" s="62"/>
      <c r="U193" s="62"/>
      <c r="V193" s="62"/>
      <c r="W193" s="62"/>
    </row>
    <row r="194" spans="1:23">
      <c r="A194" s="45"/>
      <c r="B194" s="46"/>
      <c r="C194" s="45"/>
      <c r="D194" s="45"/>
      <c r="E194" s="163"/>
      <c r="F194" s="163"/>
      <c r="G194" s="45"/>
      <c r="H194" s="164"/>
      <c r="I194" s="45"/>
      <c r="J194" s="45"/>
      <c r="K194" s="45"/>
      <c r="L194" s="45"/>
      <c r="M194" s="45"/>
      <c r="N194" s="45"/>
      <c r="O194" s="62"/>
      <c r="P194" s="62"/>
      <c r="Q194" s="62"/>
      <c r="R194" s="62"/>
      <c r="S194" s="62"/>
      <c r="T194" s="62"/>
      <c r="U194" s="62"/>
      <c r="V194" s="62"/>
      <c r="W194" s="62"/>
    </row>
    <row r="195" spans="1:23">
      <c r="A195" s="45"/>
      <c r="B195" s="46"/>
      <c r="C195" s="45"/>
      <c r="D195" s="45"/>
      <c r="E195" s="163"/>
      <c r="F195" s="163"/>
      <c r="G195" s="45"/>
      <c r="H195" s="164"/>
      <c r="I195" s="45"/>
      <c r="J195" s="45"/>
      <c r="K195" s="45"/>
      <c r="L195" s="45"/>
      <c r="M195" s="45"/>
      <c r="N195" s="45"/>
      <c r="O195" s="62"/>
      <c r="P195" s="62"/>
      <c r="Q195" s="62"/>
      <c r="R195" s="62"/>
      <c r="S195" s="62"/>
      <c r="T195" s="62"/>
      <c r="U195" s="62"/>
      <c r="V195" s="62"/>
      <c r="W195" s="62"/>
    </row>
    <row r="196" spans="1:23">
      <c r="A196" s="45"/>
      <c r="B196" s="46"/>
      <c r="C196" s="45"/>
      <c r="D196" s="45"/>
      <c r="E196" s="163"/>
      <c r="F196" s="163"/>
      <c r="G196" s="45"/>
      <c r="H196" s="164"/>
      <c r="I196" s="45"/>
      <c r="J196" s="45"/>
      <c r="K196" s="45"/>
      <c r="L196" s="45"/>
      <c r="M196" s="45"/>
      <c r="N196" s="45"/>
      <c r="O196" s="62"/>
      <c r="P196" s="62"/>
      <c r="Q196" s="62"/>
      <c r="R196" s="62"/>
      <c r="S196" s="62"/>
      <c r="T196" s="62"/>
      <c r="U196" s="62"/>
      <c r="V196" s="62"/>
      <c r="W196" s="62"/>
    </row>
    <row r="197" spans="1:23">
      <c r="A197" s="45"/>
      <c r="B197" s="46"/>
      <c r="C197" s="45"/>
      <c r="D197" s="45"/>
      <c r="E197" s="163"/>
      <c r="F197" s="163"/>
      <c r="G197" s="45"/>
      <c r="H197" s="164"/>
      <c r="I197" s="45"/>
      <c r="J197" s="45"/>
      <c r="K197" s="45"/>
      <c r="L197" s="45"/>
      <c r="M197" s="45"/>
      <c r="N197" s="45"/>
      <c r="O197" s="62"/>
      <c r="P197" s="62"/>
      <c r="Q197" s="62"/>
      <c r="R197" s="62"/>
      <c r="S197" s="62"/>
      <c r="T197" s="62"/>
      <c r="U197" s="62"/>
      <c r="V197" s="62"/>
      <c r="W197" s="62"/>
    </row>
    <row r="198" spans="1:23">
      <c r="A198" s="45"/>
      <c r="B198" s="46"/>
      <c r="C198" s="45"/>
      <c r="D198" s="45"/>
      <c r="E198" s="163"/>
      <c r="F198" s="163"/>
      <c r="G198" s="45"/>
      <c r="H198" s="164"/>
      <c r="I198" s="45"/>
      <c r="J198" s="45"/>
      <c r="K198" s="45"/>
      <c r="L198" s="45"/>
      <c r="M198" s="45"/>
      <c r="N198" s="45"/>
      <c r="O198" s="62"/>
      <c r="P198" s="62"/>
      <c r="Q198" s="62"/>
      <c r="R198" s="62"/>
      <c r="S198" s="62"/>
      <c r="T198" s="62"/>
      <c r="U198" s="62"/>
      <c r="V198" s="62"/>
      <c r="W198" s="62"/>
    </row>
    <row r="199" spans="1:23">
      <c r="A199" s="45"/>
      <c r="B199" s="46"/>
      <c r="C199" s="45"/>
      <c r="D199" s="45"/>
      <c r="E199" s="163"/>
      <c r="F199" s="163"/>
      <c r="G199" s="45"/>
      <c r="H199" s="164"/>
      <c r="I199" s="45"/>
      <c r="J199" s="45"/>
      <c r="K199" s="45"/>
      <c r="L199" s="45"/>
      <c r="M199" s="45"/>
      <c r="N199" s="45"/>
      <c r="O199" s="62"/>
      <c r="P199" s="62"/>
      <c r="Q199" s="62"/>
      <c r="R199" s="62"/>
      <c r="S199" s="62"/>
      <c r="T199" s="62"/>
      <c r="U199" s="62"/>
      <c r="V199" s="62"/>
      <c r="W199" s="62"/>
    </row>
    <row r="200" spans="1:23">
      <c r="A200" s="45"/>
      <c r="B200" s="46"/>
      <c r="C200" s="45"/>
      <c r="D200" s="45"/>
      <c r="E200" s="163"/>
      <c r="F200" s="163"/>
      <c r="G200" s="45"/>
      <c r="H200" s="164"/>
      <c r="I200" s="45"/>
      <c r="J200" s="45"/>
      <c r="K200" s="45"/>
      <c r="L200" s="45"/>
      <c r="M200" s="45"/>
      <c r="N200" s="45"/>
      <c r="O200" s="62"/>
      <c r="P200" s="62"/>
      <c r="Q200" s="62"/>
      <c r="R200" s="62"/>
      <c r="S200" s="62"/>
      <c r="T200" s="62"/>
      <c r="U200" s="62"/>
      <c r="V200" s="62"/>
      <c r="W200" s="62"/>
    </row>
    <row r="201" spans="1:23">
      <c r="A201" s="45"/>
      <c r="B201" s="46"/>
      <c r="C201" s="45"/>
      <c r="D201" s="45"/>
      <c r="E201" s="163"/>
      <c r="F201" s="163"/>
      <c r="G201" s="45"/>
      <c r="H201" s="164"/>
      <c r="I201" s="45"/>
      <c r="J201" s="45"/>
      <c r="K201" s="45"/>
      <c r="L201" s="45"/>
      <c r="M201" s="45"/>
      <c r="N201" s="45"/>
      <c r="O201" s="62"/>
      <c r="P201" s="62"/>
      <c r="Q201" s="62"/>
      <c r="R201" s="62"/>
      <c r="S201" s="62"/>
      <c r="T201" s="62"/>
      <c r="U201" s="62"/>
      <c r="V201" s="62"/>
      <c r="W201" s="62"/>
    </row>
    <row r="202" spans="1:23">
      <c r="A202" s="45"/>
      <c r="B202" s="46"/>
      <c r="C202" s="45"/>
      <c r="D202" s="45"/>
      <c r="E202" s="163"/>
      <c r="F202" s="163"/>
      <c r="G202" s="45"/>
      <c r="H202" s="164"/>
      <c r="I202" s="45"/>
      <c r="J202" s="45"/>
      <c r="K202" s="45"/>
      <c r="L202" s="45"/>
      <c r="M202" s="45"/>
      <c r="N202" s="45"/>
      <c r="O202" s="62"/>
      <c r="P202" s="62"/>
      <c r="Q202" s="62"/>
      <c r="R202" s="62"/>
      <c r="S202" s="62"/>
      <c r="T202" s="62"/>
      <c r="U202" s="62"/>
      <c r="V202" s="62"/>
      <c r="W202" s="62"/>
    </row>
    <row r="203" spans="1:23">
      <c r="A203" s="45"/>
      <c r="B203" s="46"/>
      <c r="C203" s="45"/>
      <c r="D203" s="45"/>
      <c r="E203" s="163"/>
      <c r="F203" s="163"/>
      <c r="G203" s="45"/>
      <c r="H203" s="164"/>
      <c r="I203" s="45"/>
      <c r="J203" s="45"/>
      <c r="K203" s="45"/>
      <c r="L203" s="45"/>
      <c r="M203" s="45"/>
      <c r="N203" s="45"/>
      <c r="O203" s="62"/>
      <c r="P203" s="62"/>
      <c r="Q203" s="62"/>
      <c r="R203" s="62"/>
      <c r="S203" s="62"/>
      <c r="T203" s="62"/>
      <c r="U203" s="62"/>
      <c r="V203" s="62"/>
      <c r="W203" s="62"/>
    </row>
    <row r="204" spans="1:23">
      <c r="A204" s="45"/>
      <c r="B204" s="46"/>
      <c r="C204" s="45"/>
      <c r="D204" s="45"/>
      <c r="E204" s="163"/>
      <c r="F204" s="163"/>
      <c r="G204" s="45"/>
      <c r="H204" s="164"/>
      <c r="I204" s="45"/>
      <c r="J204" s="45"/>
      <c r="K204" s="45"/>
      <c r="L204" s="45"/>
      <c r="M204" s="45"/>
      <c r="N204" s="45"/>
      <c r="O204" s="62"/>
      <c r="P204" s="62"/>
      <c r="Q204" s="62"/>
      <c r="R204" s="62"/>
      <c r="S204" s="62"/>
      <c r="T204" s="62"/>
      <c r="U204" s="62"/>
      <c r="V204" s="62"/>
      <c r="W204" s="62"/>
    </row>
    <row r="205" spans="1:23">
      <c r="A205" s="45"/>
      <c r="B205" s="46"/>
      <c r="C205" s="45"/>
      <c r="D205" s="45"/>
      <c r="E205" s="163"/>
      <c r="F205" s="163"/>
      <c r="G205" s="45"/>
      <c r="H205" s="164"/>
      <c r="I205" s="45"/>
      <c r="J205" s="45"/>
      <c r="K205" s="45"/>
      <c r="L205" s="45"/>
      <c r="M205" s="45"/>
      <c r="N205" s="45"/>
      <c r="O205" s="62"/>
      <c r="P205" s="62"/>
      <c r="Q205" s="62"/>
      <c r="R205" s="62"/>
      <c r="S205" s="62"/>
      <c r="T205" s="62"/>
      <c r="U205" s="62"/>
      <c r="V205" s="62"/>
      <c r="W205" s="62"/>
    </row>
    <row r="206" spans="1:23">
      <c r="A206" s="45"/>
      <c r="B206" s="46"/>
      <c r="C206" s="45"/>
      <c r="D206" s="45"/>
      <c r="E206" s="163"/>
      <c r="F206" s="163"/>
      <c r="G206" s="45"/>
      <c r="H206" s="164"/>
      <c r="I206" s="45"/>
      <c r="J206" s="45"/>
      <c r="K206" s="45"/>
      <c r="L206" s="45"/>
      <c r="M206" s="45"/>
      <c r="N206" s="45"/>
      <c r="O206" s="62"/>
      <c r="P206" s="62"/>
      <c r="Q206" s="62"/>
      <c r="R206" s="62"/>
      <c r="S206" s="62"/>
      <c r="T206" s="62"/>
      <c r="U206" s="62"/>
      <c r="V206" s="62"/>
      <c r="W206" s="62"/>
    </row>
    <row r="207" spans="1:23">
      <c r="A207" s="45"/>
      <c r="B207" s="46"/>
      <c r="C207" s="45"/>
      <c r="D207" s="45"/>
      <c r="E207" s="163"/>
      <c r="F207" s="163"/>
      <c r="G207" s="45"/>
      <c r="H207" s="164"/>
      <c r="I207" s="45"/>
      <c r="J207" s="45"/>
      <c r="K207" s="45"/>
      <c r="L207" s="45"/>
      <c r="M207" s="45"/>
      <c r="N207" s="45"/>
      <c r="O207" s="62"/>
      <c r="P207" s="62"/>
      <c r="Q207" s="62"/>
      <c r="R207" s="62"/>
      <c r="S207" s="62"/>
      <c r="T207" s="62"/>
      <c r="U207" s="62"/>
      <c r="V207" s="62"/>
      <c r="W207" s="62"/>
    </row>
    <row r="208" spans="1:23">
      <c r="A208" s="45"/>
      <c r="B208" s="46"/>
      <c r="C208" s="45"/>
      <c r="D208" s="45"/>
      <c r="E208" s="163"/>
      <c r="F208" s="163"/>
      <c r="G208" s="45"/>
      <c r="H208" s="164"/>
      <c r="I208" s="45"/>
      <c r="J208" s="45"/>
      <c r="K208" s="45"/>
      <c r="L208" s="45"/>
      <c r="M208" s="45"/>
      <c r="N208" s="45"/>
      <c r="O208" s="62"/>
      <c r="P208" s="62"/>
      <c r="Q208" s="62"/>
      <c r="R208" s="62"/>
      <c r="S208" s="62"/>
      <c r="T208" s="62"/>
      <c r="U208" s="62"/>
      <c r="V208" s="62"/>
      <c r="W208" s="62"/>
    </row>
    <row r="209" spans="1:23">
      <c r="A209" s="45"/>
      <c r="B209" s="46"/>
      <c r="C209" s="45"/>
      <c r="D209" s="45"/>
      <c r="E209" s="163"/>
      <c r="F209" s="163"/>
      <c r="G209" s="45"/>
      <c r="H209" s="164"/>
      <c r="I209" s="45"/>
      <c r="J209" s="45"/>
      <c r="K209" s="45"/>
      <c r="L209" s="45"/>
      <c r="M209" s="45"/>
      <c r="N209" s="45"/>
      <c r="O209" s="62"/>
      <c r="P209" s="62"/>
      <c r="Q209" s="62"/>
      <c r="R209" s="62"/>
      <c r="S209" s="62"/>
      <c r="T209" s="62"/>
      <c r="U209" s="62"/>
      <c r="V209" s="62"/>
      <c r="W209" s="62"/>
    </row>
    <row r="210" spans="1:23">
      <c r="A210" s="45"/>
      <c r="B210" s="46"/>
      <c r="C210" s="45"/>
      <c r="D210" s="45"/>
      <c r="E210" s="163"/>
      <c r="F210" s="163"/>
      <c r="G210" s="45"/>
      <c r="H210" s="164"/>
      <c r="I210" s="45"/>
      <c r="J210" s="45"/>
      <c r="K210" s="45"/>
      <c r="L210" s="45"/>
      <c r="M210" s="45"/>
      <c r="N210" s="45"/>
      <c r="O210" s="62"/>
      <c r="P210" s="62"/>
      <c r="Q210" s="62"/>
      <c r="R210" s="62"/>
      <c r="S210" s="62"/>
      <c r="T210" s="62"/>
      <c r="U210" s="62"/>
      <c r="V210" s="62"/>
      <c r="W210" s="62"/>
    </row>
    <row r="211" spans="1:23">
      <c r="A211" s="45"/>
      <c r="B211" s="46"/>
      <c r="C211" s="45"/>
      <c r="D211" s="45"/>
      <c r="E211" s="163"/>
      <c r="F211" s="163"/>
      <c r="G211" s="45"/>
      <c r="H211" s="164"/>
      <c r="I211" s="45"/>
      <c r="J211" s="45"/>
      <c r="K211" s="45"/>
      <c r="L211" s="45"/>
      <c r="M211" s="45"/>
      <c r="N211" s="45"/>
      <c r="O211" s="62"/>
      <c r="P211" s="62"/>
      <c r="Q211" s="62"/>
      <c r="R211" s="62"/>
      <c r="S211" s="62"/>
      <c r="T211" s="62"/>
      <c r="U211" s="62"/>
      <c r="V211" s="62"/>
      <c r="W211" s="62"/>
    </row>
    <row r="212" spans="1:23">
      <c r="A212" s="45"/>
      <c r="B212" s="46"/>
      <c r="C212" s="45"/>
      <c r="D212" s="45"/>
      <c r="E212" s="163"/>
      <c r="F212" s="163"/>
      <c r="G212" s="45"/>
      <c r="H212" s="164"/>
      <c r="I212" s="45"/>
      <c r="J212" s="45"/>
      <c r="K212" s="45"/>
      <c r="L212" s="45"/>
      <c r="M212" s="45"/>
      <c r="N212" s="45"/>
      <c r="O212" s="62"/>
      <c r="P212" s="62"/>
      <c r="Q212" s="62"/>
      <c r="R212" s="62"/>
      <c r="S212" s="62"/>
      <c r="T212" s="62"/>
      <c r="U212" s="62"/>
      <c r="V212" s="62"/>
      <c r="W212" s="62"/>
    </row>
    <row r="213" spans="1:23">
      <c r="A213" s="45"/>
      <c r="B213" s="46"/>
      <c r="C213" s="45"/>
      <c r="D213" s="45"/>
      <c r="E213" s="163"/>
      <c r="F213" s="163"/>
      <c r="G213" s="45"/>
      <c r="H213" s="164"/>
      <c r="I213" s="45"/>
      <c r="J213" s="45"/>
      <c r="K213" s="45"/>
      <c r="L213" s="45"/>
      <c r="M213" s="45"/>
      <c r="N213" s="45"/>
      <c r="O213" s="62"/>
      <c r="P213" s="62"/>
      <c r="Q213" s="62"/>
      <c r="R213" s="62"/>
      <c r="S213" s="62"/>
      <c r="T213" s="62"/>
      <c r="U213" s="62"/>
      <c r="V213" s="62"/>
      <c r="W213" s="62"/>
    </row>
    <row r="214" spans="1:23">
      <c r="A214" s="45"/>
      <c r="B214" s="46"/>
      <c r="C214" s="45"/>
      <c r="D214" s="45"/>
      <c r="E214" s="163"/>
      <c r="F214" s="163"/>
      <c r="G214" s="45"/>
      <c r="H214" s="164"/>
      <c r="I214" s="45"/>
      <c r="J214" s="45"/>
      <c r="K214" s="45"/>
      <c r="L214" s="45"/>
      <c r="M214" s="45"/>
      <c r="N214" s="45"/>
      <c r="O214" s="62"/>
      <c r="P214" s="62"/>
      <c r="Q214" s="62"/>
      <c r="R214" s="62"/>
      <c r="S214" s="62"/>
      <c r="T214" s="62"/>
      <c r="U214" s="62"/>
      <c r="V214" s="62"/>
      <c r="W214" s="62"/>
    </row>
    <row r="215" spans="1:23">
      <c r="A215" s="45"/>
      <c r="B215" s="46"/>
      <c r="C215" s="45"/>
      <c r="D215" s="45"/>
      <c r="E215" s="163"/>
      <c r="F215" s="163"/>
      <c r="G215" s="45"/>
      <c r="H215" s="164"/>
      <c r="I215" s="45"/>
      <c r="J215" s="45"/>
      <c r="K215" s="45"/>
      <c r="L215" s="45"/>
      <c r="M215" s="45"/>
      <c r="N215" s="45"/>
      <c r="O215" s="62"/>
      <c r="P215" s="62"/>
      <c r="Q215" s="62"/>
      <c r="R215" s="62"/>
      <c r="S215" s="62"/>
      <c r="T215" s="62"/>
      <c r="U215" s="62"/>
      <c r="V215" s="62"/>
      <c r="W215" s="62"/>
    </row>
    <row r="216" spans="1:23">
      <c r="A216" s="45"/>
      <c r="B216" s="46"/>
      <c r="C216" s="45"/>
      <c r="D216" s="45"/>
      <c r="E216" s="163"/>
      <c r="F216" s="163"/>
      <c r="G216" s="45"/>
      <c r="H216" s="164"/>
      <c r="I216" s="45"/>
      <c r="J216" s="45"/>
      <c r="K216" s="45"/>
      <c r="L216" s="45"/>
      <c r="M216" s="45"/>
      <c r="N216" s="45"/>
      <c r="O216" s="62"/>
      <c r="P216" s="62"/>
      <c r="Q216" s="62"/>
      <c r="R216" s="62"/>
      <c r="S216" s="62"/>
      <c r="T216" s="62"/>
      <c r="U216" s="62"/>
      <c r="V216" s="62"/>
      <c r="W216" s="62"/>
    </row>
    <row r="217" spans="1:23">
      <c r="A217" s="45"/>
      <c r="B217" s="46"/>
      <c r="C217" s="45"/>
      <c r="D217" s="45"/>
      <c r="E217" s="163"/>
      <c r="F217" s="163"/>
      <c r="G217" s="45"/>
      <c r="H217" s="164"/>
      <c r="I217" s="45"/>
      <c r="J217" s="45"/>
      <c r="K217" s="45"/>
      <c r="L217" s="45"/>
      <c r="M217" s="45"/>
      <c r="N217" s="45"/>
      <c r="O217" s="62"/>
      <c r="P217" s="62"/>
      <c r="Q217" s="62"/>
      <c r="R217" s="62"/>
      <c r="S217" s="62"/>
      <c r="T217" s="62"/>
      <c r="U217" s="62"/>
      <c r="V217" s="62"/>
      <c r="W217" s="62"/>
    </row>
    <row r="218" spans="1:23">
      <c r="A218" s="45"/>
      <c r="B218" s="46"/>
      <c r="C218" s="45"/>
      <c r="D218" s="45"/>
      <c r="E218" s="163"/>
      <c r="F218" s="163"/>
      <c r="G218" s="45"/>
      <c r="H218" s="164"/>
      <c r="I218" s="45"/>
      <c r="J218" s="45"/>
      <c r="K218" s="45"/>
      <c r="L218" s="45"/>
      <c r="M218" s="45"/>
      <c r="N218" s="45"/>
      <c r="O218" s="62"/>
      <c r="P218" s="62"/>
      <c r="Q218" s="62"/>
      <c r="R218" s="62"/>
      <c r="S218" s="62"/>
      <c r="T218" s="62"/>
      <c r="U218" s="62"/>
      <c r="V218" s="62"/>
      <c r="W218" s="62"/>
    </row>
    <row r="219" spans="1:23">
      <c r="A219" s="45"/>
      <c r="B219" s="46"/>
      <c r="C219" s="45"/>
      <c r="D219" s="45"/>
      <c r="E219" s="163"/>
      <c r="F219" s="163"/>
      <c r="G219" s="45"/>
      <c r="H219" s="164"/>
      <c r="I219" s="45"/>
      <c r="J219" s="45"/>
      <c r="K219" s="45"/>
      <c r="L219" s="45"/>
      <c r="M219" s="45"/>
      <c r="N219" s="45"/>
      <c r="O219" s="62"/>
      <c r="P219" s="62"/>
      <c r="Q219" s="62"/>
      <c r="R219" s="62"/>
      <c r="S219" s="62"/>
      <c r="T219" s="62"/>
      <c r="U219" s="62"/>
      <c r="V219" s="62"/>
      <c r="W219" s="62"/>
    </row>
    <row r="220" spans="1:23">
      <c r="A220" s="45"/>
      <c r="B220" s="46"/>
      <c r="C220" s="45"/>
      <c r="D220" s="45"/>
      <c r="E220" s="163"/>
      <c r="F220" s="163"/>
      <c r="G220" s="45"/>
      <c r="H220" s="164"/>
      <c r="I220" s="45"/>
      <c r="J220" s="45"/>
      <c r="K220" s="45"/>
      <c r="L220" s="45"/>
      <c r="M220" s="45"/>
      <c r="N220" s="45"/>
      <c r="O220" s="62"/>
      <c r="P220" s="62"/>
      <c r="Q220" s="62"/>
      <c r="R220" s="62"/>
      <c r="S220" s="62"/>
      <c r="T220" s="62"/>
      <c r="U220" s="62"/>
      <c r="V220" s="62"/>
      <c r="W220" s="62"/>
    </row>
    <row r="221" spans="1:23">
      <c r="A221" s="45"/>
      <c r="B221" s="46"/>
      <c r="C221" s="45"/>
      <c r="D221" s="45"/>
      <c r="E221" s="163"/>
      <c r="F221" s="163"/>
      <c r="G221" s="45"/>
      <c r="H221" s="164"/>
      <c r="I221" s="45"/>
      <c r="J221" s="45"/>
      <c r="K221" s="45"/>
      <c r="L221" s="45"/>
      <c r="M221" s="45"/>
      <c r="N221" s="45"/>
      <c r="O221" s="62"/>
      <c r="P221" s="62"/>
      <c r="Q221" s="62"/>
      <c r="R221" s="62"/>
      <c r="S221" s="62"/>
      <c r="T221" s="62"/>
      <c r="U221" s="62"/>
      <c r="V221" s="62"/>
      <c r="W221" s="62"/>
    </row>
    <row r="222" spans="1:23">
      <c r="A222" s="45"/>
      <c r="B222" s="46"/>
      <c r="C222" s="45"/>
      <c r="D222" s="45"/>
      <c r="E222" s="163"/>
      <c r="F222" s="163"/>
      <c r="G222" s="45"/>
      <c r="H222" s="164"/>
      <c r="I222" s="45"/>
      <c r="J222" s="45"/>
      <c r="K222" s="45"/>
      <c r="L222" s="45"/>
      <c r="M222" s="45"/>
      <c r="N222" s="45"/>
      <c r="O222" s="62"/>
      <c r="P222" s="62"/>
      <c r="Q222" s="62"/>
      <c r="R222" s="62"/>
      <c r="S222" s="62"/>
      <c r="T222" s="62"/>
      <c r="U222" s="62"/>
      <c r="V222" s="62"/>
      <c r="W222" s="62"/>
    </row>
    <row r="223" spans="1:23">
      <c r="A223" s="45"/>
      <c r="B223" s="46"/>
      <c r="C223" s="45"/>
      <c r="D223" s="45"/>
      <c r="E223" s="163"/>
      <c r="F223" s="163"/>
      <c r="G223" s="45"/>
      <c r="H223" s="164"/>
      <c r="I223" s="45"/>
      <c r="J223" s="45"/>
      <c r="K223" s="45"/>
      <c r="L223" s="45"/>
      <c r="M223" s="45"/>
      <c r="N223" s="45"/>
      <c r="O223" s="62"/>
      <c r="P223" s="62"/>
      <c r="Q223" s="62"/>
      <c r="R223" s="62"/>
      <c r="S223" s="62"/>
      <c r="T223" s="62"/>
      <c r="U223" s="62"/>
      <c r="V223" s="62"/>
      <c r="W223" s="62"/>
    </row>
    <row r="224" spans="1:23">
      <c r="A224" s="45"/>
      <c r="B224" s="46"/>
      <c r="C224" s="45"/>
      <c r="D224" s="45"/>
      <c r="E224" s="163"/>
      <c r="F224" s="163"/>
      <c r="G224" s="45"/>
      <c r="H224" s="164"/>
      <c r="I224" s="45"/>
      <c r="J224" s="45"/>
      <c r="K224" s="45"/>
      <c r="L224" s="45"/>
      <c r="M224" s="45"/>
      <c r="N224" s="45"/>
      <c r="O224" s="62"/>
      <c r="P224" s="62"/>
      <c r="Q224" s="62"/>
      <c r="R224" s="62"/>
      <c r="S224" s="62"/>
      <c r="T224" s="62"/>
      <c r="U224" s="62"/>
      <c r="V224" s="62"/>
      <c r="W224" s="62"/>
    </row>
    <row r="225" spans="1:23">
      <c r="A225" s="45"/>
      <c r="B225" s="46"/>
      <c r="C225" s="45"/>
      <c r="D225" s="45"/>
      <c r="E225" s="163"/>
      <c r="F225" s="163"/>
      <c r="G225" s="45"/>
      <c r="H225" s="164"/>
      <c r="I225" s="45"/>
      <c r="J225" s="45"/>
      <c r="K225" s="45"/>
      <c r="L225" s="45"/>
      <c r="M225" s="45"/>
      <c r="N225" s="45"/>
      <c r="O225" s="62"/>
      <c r="P225" s="62"/>
      <c r="Q225" s="62"/>
      <c r="R225" s="62"/>
      <c r="S225" s="62"/>
      <c r="T225" s="62"/>
      <c r="U225" s="62"/>
      <c r="V225" s="62"/>
      <c r="W225" s="62"/>
    </row>
    <row r="226" spans="1:23">
      <c r="A226" s="45"/>
      <c r="B226" s="46"/>
      <c r="C226" s="45"/>
      <c r="D226" s="45"/>
      <c r="E226" s="163"/>
      <c r="F226" s="163"/>
      <c r="G226" s="45"/>
      <c r="H226" s="164"/>
      <c r="I226" s="45"/>
      <c r="J226" s="45"/>
      <c r="K226" s="45"/>
      <c r="L226" s="45"/>
      <c r="M226" s="45"/>
      <c r="N226" s="45"/>
      <c r="O226" s="62"/>
      <c r="P226" s="62"/>
      <c r="Q226" s="62"/>
      <c r="R226" s="62"/>
      <c r="S226" s="62"/>
      <c r="T226" s="62"/>
      <c r="U226" s="62"/>
      <c r="V226" s="62"/>
      <c r="W226" s="62"/>
    </row>
    <row r="227" spans="1:23">
      <c r="A227" s="45"/>
      <c r="B227" s="46"/>
      <c r="C227" s="45"/>
      <c r="D227" s="45"/>
      <c r="E227" s="163"/>
      <c r="F227" s="163"/>
      <c r="G227" s="45"/>
      <c r="H227" s="164"/>
      <c r="I227" s="45"/>
      <c r="J227" s="45"/>
      <c r="K227" s="45"/>
      <c r="L227" s="45"/>
      <c r="M227" s="45"/>
      <c r="N227" s="45"/>
      <c r="O227" s="62"/>
      <c r="P227" s="62"/>
      <c r="Q227" s="62"/>
      <c r="R227" s="62"/>
      <c r="S227" s="62"/>
      <c r="T227" s="62"/>
      <c r="U227" s="62"/>
      <c r="V227" s="62"/>
      <c r="W227" s="62"/>
    </row>
    <row r="228" spans="1:23">
      <c r="A228" s="45"/>
      <c r="B228" s="46"/>
      <c r="C228" s="45"/>
      <c r="D228" s="45"/>
      <c r="E228" s="163"/>
      <c r="F228" s="163"/>
      <c r="G228" s="45"/>
      <c r="H228" s="164"/>
      <c r="I228" s="45"/>
      <c r="J228" s="45"/>
      <c r="K228" s="45"/>
      <c r="L228" s="45"/>
      <c r="M228" s="45"/>
      <c r="N228" s="45"/>
      <c r="O228" s="62"/>
      <c r="P228" s="62"/>
      <c r="Q228" s="62"/>
      <c r="R228" s="62"/>
      <c r="S228" s="62"/>
      <c r="T228" s="62"/>
      <c r="U228" s="62"/>
      <c r="V228" s="62"/>
      <c r="W228" s="62"/>
    </row>
    <row r="229" spans="1:23">
      <c r="A229" s="45"/>
      <c r="B229" s="46"/>
      <c r="C229" s="45"/>
      <c r="D229" s="45"/>
      <c r="E229" s="163"/>
      <c r="F229" s="163"/>
      <c r="G229" s="45"/>
      <c r="H229" s="164"/>
      <c r="I229" s="45"/>
      <c r="J229" s="45"/>
      <c r="K229" s="45"/>
      <c r="L229" s="45"/>
      <c r="M229" s="45"/>
      <c r="N229" s="45"/>
      <c r="O229" s="62"/>
      <c r="P229" s="62"/>
      <c r="Q229" s="62"/>
      <c r="R229" s="62"/>
      <c r="S229" s="62"/>
      <c r="T229" s="62"/>
      <c r="U229" s="62"/>
      <c r="V229" s="62"/>
      <c r="W229" s="62"/>
    </row>
    <row r="230" spans="1:23">
      <c r="A230" s="45"/>
      <c r="B230" s="46"/>
      <c r="C230" s="45"/>
      <c r="D230" s="45"/>
      <c r="E230" s="163"/>
      <c r="F230" s="163"/>
      <c r="G230" s="45"/>
      <c r="H230" s="164"/>
      <c r="I230" s="45"/>
      <c r="J230" s="45"/>
      <c r="K230" s="45"/>
      <c r="L230" s="45"/>
      <c r="M230" s="45"/>
      <c r="N230" s="45"/>
      <c r="O230" s="62"/>
      <c r="P230" s="62"/>
      <c r="Q230" s="62"/>
      <c r="R230" s="62"/>
      <c r="S230" s="62"/>
      <c r="T230" s="62"/>
      <c r="U230" s="62"/>
      <c r="V230" s="62"/>
      <c r="W230" s="62"/>
    </row>
    <row r="231" spans="1:23">
      <c r="A231" s="45"/>
      <c r="B231" s="46"/>
      <c r="C231" s="45"/>
      <c r="D231" s="45"/>
      <c r="E231" s="163"/>
      <c r="F231" s="163"/>
      <c r="G231" s="45"/>
      <c r="H231" s="164"/>
      <c r="I231" s="45"/>
      <c r="J231" s="45"/>
      <c r="K231" s="45"/>
      <c r="L231" s="45"/>
      <c r="M231" s="45"/>
      <c r="N231" s="45"/>
      <c r="O231" s="62"/>
      <c r="P231" s="62"/>
      <c r="Q231" s="62"/>
      <c r="R231" s="62"/>
      <c r="S231" s="62"/>
      <c r="T231" s="62"/>
      <c r="U231" s="62"/>
      <c r="V231" s="62"/>
      <c r="W231" s="62"/>
    </row>
    <row r="232" spans="1:23">
      <c r="A232" s="45"/>
      <c r="B232" s="46"/>
      <c r="C232" s="45"/>
      <c r="D232" s="45"/>
      <c r="E232" s="163"/>
      <c r="F232" s="163"/>
      <c r="G232" s="45"/>
      <c r="H232" s="164"/>
      <c r="I232" s="45"/>
      <c r="J232" s="45"/>
      <c r="K232" s="45"/>
      <c r="L232" s="45"/>
      <c r="M232" s="45"/>
      <c r="N232" s="45"/>
      <c r="O232" s="62"/>
      <c r="P232" s="62"/>
      <c r="Q232" s="62"/>
      <c r="R232" s="62"/>
      <c r="S232" s="62"/>
      <c r="T232" s="62"/>
      <c r="U232" s="62"/>
      <c r="V232" s="62"/>
      <c r="W232" s="62"/>
    </row>
    <row r="233" spans="1:23">
      <c r="A233" s="45"/>
      <c r="B233" s="46"/>
      <c r="C233" s="45"/>
      <c r="D233" s="45"/>
      <c r="E233" s="163"/>
      <c r="F233" s="163"/>
      <c r="G233" s="45"/>
      <c r="H233" s="164"/>
      <c r="I233" s="45"/>
      <c r="J233" s="45"/>
      <c r="K233" s="45"/>
      <c r="L233" s="45"/>
      <c r="M233" s="45"/>
      <c r="N233" s="45"/>
      <c r="O233" s="62"/>
      <c r="P233" s="62"/>
      <c r="Q233" s="62"/>
      <c r="R233" s="62"/>
      <c r="S233" s="62"/>
      <c r="T233" s="62"/>
      <c r="U233" s="62"/>
      <c r="V233" s="62"/>
      <c r="W233" s="62"/>
    </row>
    <row r="234" spans="1:23">
      <c r="A234" s="45"/>
      <c r="B234" s="46"/>
      <c r="C234" s="45"/>
      <c r="D234" s="45"/>
      <c r="E234" s="163"/>
      <c r="F234" s="163"/>
      <c r="G234" s="45"/>
      <c r="H234" s="164"/>
      <c r="I234" s="45"/>
      <c r="J234" s="45"/>
      <c r="K234" s="45"/>
      <c r="L234" s="45"/>
      <c r="M234" s="45"/>
      <c r="N234" s="45"/>
      <c r="O234" s="62"/>
      <c r="P234" s="62"/>
      <c r="Q234" s="62"/>
      <c r="R234" s="62"/>
      <c r="S234" s="62"/>
      <c r="T234" s="62"/>
      <c r="U234" s="62"/>
      <c r="V234" s="62"/>
      <c r="W234" s="62"/>
    </row>
    <row r="235" spans="1:23">
      <c r="A235" s="45"/>
      <c r="B235" s="46"/>
      <c r="C235" s="45"/>
      <c r="D235" s="45"/>
      <c r="E235" s="163"/>
      <c r="F235" s="163"/>
      <c r="G235" s="45"/>
      <c r="H235" s="164"/>
      <c r="I235" s="45"/>
      <c r="J235" s="45"/>
      <c r="K235" s="45"/>
      <c r="L235" s="45"/>
      <c r="M235" s="45"/>
      <c r="N235" s="45"/>
      <c r="O235" s="62"/>
      <c r="P235" s="62"/>
      <c r="Q235" s="62"/>
      <c r="R235" s="62"/>
      <c r="S235" s="62"/>
      <c r="T235" s="62"/>
      <c r="U235" s="62"/>
      <c r="V235" s="62"/>
      <c r="W235" s="62"/>
    </row>
    <row r="236" spans="1:23">
      <c r="A236" s="45"/>
      <c r="B236" s="46"/>
      <c r="C236" s="45"/>
      <c r="D236" s="45"/>
      <c r="E236" s="163"/>
      <c r="F236" s="163"/>
      <c r="G236" s="45"/>
      <c r="H236" s="164"/>
      <c r="I236" s="45"/>
      <c r="J236" s="45"/>
      <c r="K236" s="45"/>
      <c r="L236" s="45"/>
      <c r="M236" s="45"/>
      <c r="N236" s="45"/>
      <c r="O236" s="62"/>
      <c r="P236" s="62"/>
      <c r="Q236" s="62"/>
      <c r="R236" s="62"/>
      <c r="S236" s="62"/>
      <c r="T236" s="62"/>
      <c r="U236" s="62"/>
      <c r="V236" s="62"/>
      <c r="W236" s="62"/>
    </row>
    <row r="237" spans="1:23">
      <c r="A237" s="45"/>
      <c r="B237" s="46"/>
      <c r="C237" s="45"/>
      <c r="D237" s="45"/>
      <c r="E237" s="163"/>
      <c r="F237" s="163"/>
      <c r="G237" s="45"/>
      <c r="H237" s="164"/>
      <c r="I237" s="45"/>
      <c r="J237" s="45"/>
      <c r="K237" s="45"/>
      <c r="L237" s="45"/>
      <c r="M237" s="45"/>
      <c r="N237" s="45"/>
      <c r="O237" s="62"/>
      <c r="P237" s="62"/>
      <c r="Q237" s="62"/>
      <c r="R237" s="62"/>
      <c r="S237" s="62"/>
      <c r="T237" s="62"/>
      <c r="U237" s="62"/>
      <c r="V237" s="62"/>
      <c r="W237" s="62"/>
    </row>
    <row r="238" spans="1:23">
      <c r="A238" s="45"/>
      <c r="B238" s="46"/>
      <c r="C238" s="45"/>
      <c r="D238" s="45"/>
      <c r="E238" s="163"/>
      <c r="F238" s="163"/>
      <c r="G238" s="45"/>
      <c r="H238" s="164"/>
      <c r="I238" s="45"/>
      <c r="J238" s="45"/>
      <c r="K238" s="45"/>
      <c r="L238" s="45"/>
      <c r="M238" s="45"/>
      <c r="N238" s="45"/>
      <c r="O238" s="62"/>
      <c r="P238" s="62"/>
      <c r="Q238" s="62"/>
      <c r="R238" s="62"/>
      <c r="S238" s="62"/>
      <c r="T238" s="62"/>
      <c r="U238" s="62"/>
      <c r="V238" s="62"/>
      <c r="W238" s="62"/>
    </row>
    <row r="239" spans="1:23">
      <c r="A239" s="45"/>
      <c r="B239" s="46"/>
      <c r="C239" s="45"/>
      <c r="D239" s="45"/>
      <c r="E239" s="163"/>
      <c r="F239" s="163"/>
      <c r="G239" s="45"/>
      <c r="H239" s="164"/>
      <c r="I239" s="45"/>
      <c r="J239" s="45"/>
      <c r="K239" s="45"/>
      <c r="L239" s="45"/>
      <c r="M239" s="45"/>
      <c r="N239" s="45"/>
      <c r="O239" s="62"/>
      <c r="P239" s="62"/>
      <c r="Q239" s="62"/>
      <c r="R239" s="62"/>
      <c r="S239" s="62"/>
      <c r="T239" s="62"/>
      <c r="U239" s="62"/>
      <c r="V239" s="62"/>
      <c r="W239" s="62"/>
    </row>
    <row r="240" spans="1:23">
      <c r="A240" s="45"/>
      <c r="B240" s="46"/>
      <c r="C240" s="45"/>
      <c r="D240" s="45"/>
      <c r="E240" s="163"/>
      <c r="F240" s="163"/>
      <c r="G240" s="45"/>
      <c r="H240" s="164"/>
      <c r="I240" s="45"/>
      <c r="J240" s="45"/>
      <c r="K240" s="45"/>
      <c r="L240" s="45"/>
      <c r="M240" s="45"/>
      <c r="N240" s="45"/>
      <c r="O240" s="62"/>
      <c r="P240" s="62"/>
      <c r="Q240" s="62"/>
      <c r="R240" s="62"/>
      <c r="S240" s="62"/>
      <c r="T240" s="62"/>
      <c r="U240" s="62"/>
      <c r="V240" s="62"/>
      <c r="W240" s="62"/>
    </row>
    <row r="241" spans="1:23">
      <c r="A241" s="45"/>
      <c r="B241" s="46"/>
      <c r="C241" s="45"/>
      <c r="D241" s="45"/>
      <c r="E241" s="163"/>
      <c r="F241" s="163"/>
      <c r="G241" s="45"/>
      <c r="H241" s="164"/>
      <c r="I241" s="45"/>
      <c r="J241" s="45"/>
      <c r="K241" s="45"/>
      <c r="L241" s="45"/>
      <c r="M241" s="45"/>
      <c r="N241" s="45"/>
      <c r="O241" s="62"/>
      <c r="P241" s="62"/>
      <c r="Q241" s="62"/>
      <c r="R241" s="62"/>
      <c r="S241" s="62"/>
      <c r="T241" s="62"/>
      <c r="U241" s="62"/>
      <c r="V241" s="62"/>
      <c r="W241" s="62"/>
    </row>
    <row r="242" spans="1:23">
      <c r="A242" s="45"/>
      <c r="B242" s="46"/>
      <c r="C242" s="45"/>
      <c r="D242" s="45"/>
      <c r="E242" s="163"/>
      <c r="F242" s="163"/>
      <c r="G242" s="45"/>
      <c r="H242" s="164"/>
      <c r="I242" s="45"/>
      <c r="J242" s="45"/>
      <c r="K242" s="45"/>
      <c r="L242" s="45"/>
      <c r="M242" s="45"/>
      <c r="N242" s="45"/>
      <c r="O242" s="62"/>
      <c r="P242" s="62"/>
      <c r="Q242" s="62"/>
      <c r="R242" s="62"/>
      <c r="S242" s="62"/>
      <c r="T242" s="62"/>
      <c r="U242" s="62"/>
      <c r="V242" s="62"/>
      <c r="W242" s="62"/>
    </row>
    <row r="243" spans="1:23">
      <c r="A243" s="45"/>
      <c r="B243" s="46"/>
      <c r="C243" s="45"/>
      <c r="D243" s="45"/>
      <c r="E243" s="163"/>
      <c r="F243" s="163"/>
      <c r="G243" s="45"/>
      <c r="H243" s="164"/>
      <c r="I243" s="45"/>
      <c r="J243" s="45"/>
      <c r="K243" s="45"/>
      <c r="L243" s="45"/>
      <c r="M243" s="45"/>
      <c r="N243" s="45"/>
      <c r="O243" s="62"/>
      <c r="P243" s="62"/>
      <c r="Q243" s="62"/>
      <c r="R243" s="62"/>
      <c r="S243" s="62"/>
      <c r="T243" s="62"/>
      <c r="U243" s="62"/>
      <c r="V243" s="62"/>
      <c r="W243" s="62"/>
    </row>
    <row r="244" spans="1:23">
      <c r="A244" s="45"/>
      <c r="B244" s="46"/>
      <c r="C244" s="45"/>
      <c r="D244" s="45"/>
      <c r="E244" s="163"/>
      <c r="F244" s="163"/>
      <c r="G244" s="45"/>
      <c r="H244" s="164"/>
      <c r="I244" s="45"/>
      <c r="J244" s="45"/>
      <c r="K244" s="45"/>
      <c r="L244" s="45"/>
      <c r="M244" s="45"/>
      <c r="N244" s="45"/>
      <c r="O244" s="62"/>
      <c r="P244" s="62"/>
      <c r="Q244" s="62"/>
      <c r="R244" s="62"/>
      <c r="S244" s="62"/>
      <c r="T244" s="62"/>
      <c r="U244" s="62"/>
      <c r="V244" s="62"/>
      <c r="W244" s="62"/>
    </row>
    <row r="245" spans="1:23">
      <c r="A245" s="45"/>
      <c r="B245" s="46"/>
      <c r="C245" s="45"/>
      <c r="D245" s="45"/>
      <c r="E245" s="163"/>
      <c r="F245" s="163"/>
      <c r="G245" s="45"/>
      <c r="H245" s="164"/>
      <c r="I245" s="45"/>
      <c r="J245" s="45"/>
      <c r="K245" s="45"/>
      <c r="L245" s="45"/>
      <c r="M245" s="45"/>
      <c r="N245" s="45"/>
      <c r="O245" s="62"/>
      <c r="P245" s="62"/>
      <c r="Q245" s="62"/>
      <c r="R245" s="62"/>
      <c r="S245" s="62"/>
      <c r="T245" s="62"/>
      <c r="U245" s="62"/>
      <c r="V245" s="62"/>
      <c r="W245" s="62"/>
    </row>
    <row r="246" spans="1:23">
      <c r="A246" s="45"/>
      <c r="B246" s="46"/>
      <c r="C246" s="45"/>
      <c r="D246" s="45"/>
      <c r="E246" s="163"/>
      <c r="F246" s="163"/>
      <c r="G246" s="45"/>
      <c r="H246" s="164"/>
      <c r="I246" s="45"/>
      <c r="J246" s="45"/>
      <c r="K246" s="45"/>
      <c r="L246" s="45"/>
      <c r="M246" s="45"/>
      <c r="N246" s="45"/>
      <c r="O246" s="62"/>
      <c r="P246" s="62"/>
      <c r="Q246" s="62"/>
      <c r="R246" s="62"/>
      <c r="S246" s="62"/>
      <c r="T246" s="62"/>
      <c r="U246" s="62"/>
      <c r="V246" s="62"/>
      <c r="W246" s="62"/>
    </row>
    <row r="247" spans="1:23">
      <c r="A247" s="45"/>
      <c r="B247" s="46"/>
      <c r="C247" s="45"/>
      <c r="D247" s="45"/>
      <c r="E247" s="163"/>
      <c r="F247" s="163"/>
      <c r="G247" s="45"/>
      <c r="H247" s="164"/>
      <c r="I247" s="45"/>
      <c r="J247" s="45"/>
      <c r="K247" s="45"/>
      <c r="L247" s="45"/>
      <c r="M247" s="45"/>
      <c r="N247" s="45"/>
      <c r="O247" s="62"/>
      <c r="P247" s="62"/>
      <c r="Q247" s="62"/>
      <c r="R247" s="62"/>
      <c r="S247" s="62"/>
      <c r="T247" s="62"/>
      <c r="U247" s="62"/>
      <c r="V247" s="62"/>
      <c r="W247" s="62"/>
    </row>
    <row r="248" spans="1:23">
      <c r="A248" s="45"/>
      <c r="B248" s="46"/>
      <c r="C248" s="45"/>
      <c r="D248" s="45"/>
      <c r="E248" s="163"/>
      <c r="F248" s="163"/>
      <c r="G248" s="45"/>
      <c r="H248" s="164"/>
      <c r="I248" s="45"/>
      <c r="J248" s="45"/>
      <c r="K248" s="45"/>
      <c r="L248" s="45"/>
      <c r="M248" s="45"/>
      <c r="N248" s="45"/>
      <c r="O248" s="62"/>
      <c r="P248" s="62"/>
      <c r="Q248" s="62"/>
      <c r="R248" s="62"/>
      <c r="S248" s="62"/>
      <c r="T248" s="62"/>
      <c r="U248" s="62"/>
      <c r="V248" s="62"/>
      <c r="W248" s="62"/>
    </row>
    <row r="249" spans="1:23">
      <c r="A249" s="45"/>
      <c r="B249" s="46"/>
      <c r="C249" s="45"/>
      <c r="D249" s="45"/>
      <c r="E249" s="163"/>
      <c r="F249" s="163"/>
      <c r="G249" s="45"/>
      <c r="H249" s="164"/>
      <c r="I249" s="45"/>
      <c r="J249" s="45"/>
      <c r="K249" s="45"/>
      <c r="L249" s="45"/>
      <c r="M249" s="45"/>
      <c r="N249" s="45"/>
      <c r="O249" s="62"/>
      <c r="P249" s="62"/>
      <c r="Q249" s="62"/>
      <c r="R249" s="62"/>
      <c r="S249" s="62"/>
      <c r="T249" s="62"/>
      <c r="U249" s="62"/>
      <c r="V249" s="62"/>
      <c r="W249" s="62"/>
    </row>
    <row r="250" spans="1:23">
      <c r="A250" s="45"/>
      <c r="B250" s="46"/>
      <c r="C250" s="45"/>
      <c r="D250" s="45"/>
      <c r="E250" s="163"/>
      <c r="F250" s="163"/>
      <c r="G250" s="45"/>
      <c r="H250" s="164"/>
      <c r="I250" s="45"/>
      <c r="J250" s="45"/>
      <c r="K250" s="45"/>
      <c r="L250" s="45"/>
      <c r="M250" s="45"/>
      <c r="N250" s="45"/>
      <c r="O250" s="62"/>
      <c r="P250" s="62"/>
      <c r="Q250" s="62"/>
      <c r="R250" s="62"/>
      <c r="S250" s="62"/>
      <c r="T250" s="62"/>
      <c r="U250" s="62"/>
      <c r="V250" s="62"/>
      <c r="W250" s="62"/>
    </row>
    <row r="251" spans="1:23">
      <c r="A251" s="45"/>
      <c r="B251" s="46"/>
      <c r="C251" s="45"/>
      <c r="D251" s="45"/>
      <c r="E251" s="163"/>
      <c r="F251" s="163"/>
      <c r="G251" s="45"/>
      <c r="H251" s="164"/>
      <c r="I251" s="45"/>
      <c r="J251" s="45"/>
      <c r="K251" s="45"/>
      <c r="L251" s="45"/>
      <c r="M251" s="45"/>
      <c r="N251" s="45"/>
      <c r="O251" s="62"/>
      <c r="P251" s="62"/>
      <c r="Q251" s="62"/>
      <c r="R251" s="62"/>
      <c r="S251" s="62"/>
      <c r="T251" s="62"/>
      <c r="U251" s="62"/>
      <c r="V251" s="62"/>
      <c r="W251" s="62"/>
    </row>
    <row r="252" spans="1:23">
      <c r="A252" s="45"/>
      <c r="B252" s="46"/>
      <c r="C252" s="45"/>
      <c r="D252" s="45"/>
      <c r="E252" s="163"/>
      <c r="F252" s="163"/>
      <c r="G252" s="45"/>
      <c r="H252" s="164"/>
      <c r="I252" s="45"/>
      <c r="J252" s="45"/>
      <c r="K252" s="45"/>
      <c r="L252" s="45"/>
      <c r="M252" s="45"/>
      <c r="N252" s="45"/>
      <c r="O252" s="62"/>
      <c r="P252" s="62"/>
      <c r="Q252" s="62"/>
      <c r="R252" s="62"/>
      <c r="S252" s="62"/>
      <c r="T252" s="62"/>
      <c r="U252" s="62"/>
      <c r="V252" s="62"/>
      <c r="W252" s="62"/>
    </row>
    <row r="253" spans="1:23">
      <c r="A253" s="45"/>
      <c r="B253" s="46"/>
      <c r="C253" s="45"/>
      <c r="D253" s="45"/>
      <c r="E253" s="163"/>
      <c r="F253" s="163"/>
      <c r="G253" s="45"/>
      <c r="H253" s="164"/>
      <c r="I253" s="45"/>
      <c r="J253" s="45"/>
      <c r="K253" s="45"/>
      <c r="L253" s="45"/>
      <c r="M253" s="45"/>
      <c r="N253" s="45"/>
      <c r="O253" s="62"/>
      <c r="P253" s="62"/>
      <c r="Q253" s="62"/>
      <c r="R253" s="62"/>
      <c r="S253" s="62"/>
      <c r="T253" s="62"/>
      <c r="U253" s="62"/>
      <c r="V253" s="62"/>
      <c r="W253" s="62"/>
    </row>
    <row r="254" spans="1:23">
      <c r="A254" s="45"/>
      <c r="B254" s="46"/>
      <c r="C254" s="45"/>
      <c r="D254" s="45"/>
      <c r="E254" s="163"/>
      <c r="F254" s="163"/>
      <c r="G254" s="45"/>
      <c r="H254" s="164"/>
      <c r="I254" s="45"/>
      <c r="J254" s="45"/>
      <c r="K254" s="45"/>
      <c r="L254" s="45"/>
      <c r="M254" s="45"/>
      <c r="N254" s="45"/>
      <c r="O254" s="62"/>
      <c r="P254" s="62"/>
      <c r="Q254" s="62"/>
      <c r="R254" s="62"/>
      <c r="S254" s="62"/>
      <c r="T254" s="62"/>
      <c r="U254" s="62"/>
      <c r="V254" s="62"/>
      <c r="W254" s="62"/>
    </row>
    <row r="255" spans="1:23">
      <c r="A255" s="45"/>
      <c r="B255" s="46"/>
      <c r="C255" s="45"/>
      <c r="D255" s="45"/>
      <c r="E255" s="163"/>
      <c r="F255" s="163"/>
      <c r="G255" s="45"/>
      <c r="H255" s="164"/>
      <c r="I255" s="45"/>
      <c r="J255" s="45"/>
      <c r="K255" s="45"/>
      <c r="L255" s="45"/>
      <c r="M255" s="45"/>
      <c r="N255" s="45"/>
      <c r="O255" s="62"/>
      <c r="P255" s="62"/>
      <c r="Q255" s="62"/>
      <c r="R255" s="62"/>
      <c r="S255" s="62"/>
      <c r="T255" s="62"/>
      <c r="U255" s="62"/>
      <c r="V255" s="62"/>
      <c r="W255" s="62"/>
    </row>
    <row r="256" spans="1:23">
      <c r="A256" s="45"/>
      <c r="B256" s="46"/>
      <c r="C256" s="45"/>
      <c r="D256" s="45"/>
      <c r="E256" s="163"/>
      <c r="F256" s="163"/>
      <c r="G256" s="45"/>
      <c r="H256" s="164"/>
      <c r="I256" s="45"/>
      <c r="J256" s="45"/>
      <c r="K256" s="45"/>
      <c r="L256" s="45"/>
      <c r="M256" s="45"/>
      <c r="N256" s="45"/>
      <c r="O256" s="62"/>
      <c r="P256" s="62"/>
      <c r="Q256" s="62"/>
      <c r="R256" s="62"/>
      <c r="S256" s="62"/>
      <c r="T256" s="62"/>
      <c r="U256" s="62"/>
      <c r="V256" s="62"/>
      <c r="W256" s="62"/>
    </row>
    <row r="257" spans="1:23">
      <c r="A257" s="45"/>
      <c r="B257" s="46"/>
      <c r="C257" s="45"/>
      <c r="D257" s="45"/>
      <c r="E257" s="163"/>
      <c r="F257" s="163"/>
      <c r="G257" s="45"/>
      <c r="H257" s="164"/>
      <c r="I257" s="45"/>
      <c r="J257" s="45"/>
      <c r="K257" s="45"/>
      <c r="L257" s="45"/>
      <c r="M257" s="45"/>
      <c r="N257" s="45"/>
      <c r="O257" s="62"/>
      <c r="P257" s="62"/>
      <c r="Q257" s="62"/>
      <c r="R257" s="62"/>
      <c r="S257" s="62"/>
      <c r="T257" s="62"/>
      <c r="U257" s="62"/>
      <c r="V257" s="62"/>
      <c r="W257" s="62"/>
    </row>
    <row r="258" spans="1:23">
      <c r="A258" s="45"/>
      <c r="B258" s="46"/>
      <c r="C258" s="45"/>
      <c r="D258" s="45"/>
      <c r="E258" s="163"/>
      <c r="F258" s="163"/>
      <c r="G258" s="45"/>
      <c r="H258" s="164"/>
      <c r="I258" s="45"/>
      <c r="J258" s="45"/>
      <c r="K258" s="45"/>
      <c r="L258" s="45"/>
      <c r="M258" s="45"/>
      <c r="N258" s="45"/>
      <c r="O258" s="62"/>
      <c r="P258" s="62"/>
      <c r="Q258" s="62"/>
      <c r="R258" s="62"/>
      <c r="S258" s="62"/>
      <c r="T258" s="62"/>
      <c r="U258" s="62"/>
      <c r="V258" s="62"/>
      <c r="W258" s="62"/>
    </row>
    <row r="259" spans="1:23">
      <c r="A259" s="45"/>
      <c r="B259" s="46"/>
      <c r="C259" s="45"/>
      <c r="D259" s="45"/>
      <c r="E259" s="163"/>
      <c r="F259" s="163"/>
      <c r="G259" s="45"/>
      <c r="H259" s="164"/>
      <c r="I259" s="45"/>
      <c r="J259" s="45"/>
      <c r="K259" s="45"/>
      <c r="L259" s="45"/>
      <c r="M259" s="45"/>
      <c r="N259" s="45"/>
      <c r="O259" s="62"/>
      <c r="P259" s="62"/>
      <c r="Q259" s="62"/>
      <c r="R259" s="62"/>
      <c r="S259" s="62"/>
      <c r="T259" s="62"/>
      <c r="U259" s="62"/>
      <c r="V259" s="62"/>
      <c r="W259" s="62"/>
    </row>
    <row r="260" spans="1:23">
      <c r="A260" s="45"/>
      <c r="B260" s="46"/>
      <c r="C260" s="45"/>
      <c r="D260" s="45"/>
      <c r="E260" s="163"/>
      <c r="F260" s="163"/>
      <c r="G260" s="45"/>
      <c r="H260" s="164"/>
      <c r="I260" s="45"/>
      <c r="J260" s="45"/>
      <c r="K260" s="45"/>
      <c r="L260" s="45"/>
      <c r="M260" s="45"/>
      <c r="N260" s="45"/>
      <c r="O260" s="62"/>
      <c r="P260" s="62"/>
      <c r="Q260" s="62"/>
      <c r="R260" s="62"/>
      <c r="S260" s="62"/>
      <c r="T260" s="62"/>
      <c r="U260" s="62"/>
      <c r="V260" s="62"/>
      <c r="W260" s="62"/>
    </row>
    <row r="261" spans="1:23">
      <c r="A261" s="45"/>
      <c r="B261" s="46"/>
      <c r="C261" s="45"/>
      <c r="D261" s="45"/>
      <c r="E261" s="163"/>
      <c r="F261" s="163"/>
      <c r="G261" s="45"/>
      <c r="H261" s="164"/>
      <c r="I261" s="45"/>
      <c r="J261" s="45"/>
      <c r="K261" s="45"/>
      <c r="L261" s="45"/>
      <c r="M261" s="45"/>
      <c r="N261" s="45"/>
      <c r="O261" s="62"/>
      <c r="P261" s="62"/>
      <c r="Q261" s="62"/>
      <c r="R261" s="62"/>
      <c r="S261" s="62"/>
      <c r="T261" s="62"/>
      <c r="U261" s="62"/>
      <c r="V261" s="62"/>
      <c r="W261" s="62"/>
    </row>
    <row r="262" spans="1:23">
      <c r="A262" s="45"/>
      <c r="B262" s="46"/>
      <c r="C262" s="45"/>
      <c r="D262" s="45"/>
      <c r="E262" s="163"/>
      <c r="F262" s="163"/>
      <c r="G262" s="45"/>
      <c r="H262" s="164"/>
      <c r="I262" s="45"/>
      <c r="J262" s="45"/>
      <c r="K262" s="45"/>
      <c r="L262" s="45"/>
      <c r="M262" s="45"/>
      <c r="N262" s="45"/>
      <c r="O262" s="62"/>
      <c r="P262" s="62"/>
      <c r="Q262" s="62"/>
      <c r="R262" s="62"/>
      <c r="S262" s="62"/>
      <c r="T262" s="62"/>
      <c r="U262" s="62"/>
      <c r="V262" s="62"/>
      <c r="W262" s="62"/>
    </row>
    <row r="263" spans="1:23">
      <c r="A263" s="45"/>
      <c r="B263" s="46"/>
      <c r="C263" s="45"/>
      <c r="D263" s="45"/>
      <c r="E263" s="163"/>
      <c r="F263" s="163"/>
      <c r="G263" s="45"/>
      <c r="H263" s="164"/>
      <c r="I263" s="45"/>
      <c r="J263" s="45"/>
      <c r="K263" s="45"/>
      <c r="L263" s="45"/>
      <c r="M263" s="45"/>
      <c r="N263" s="45"/>
      <c r="O263" s="62"/>
      <c r="P263" s="62"/>
      <c r="Q263" s="62"/>
      <c r="R263" s="62"/>
      <c r="S263" s="62"/>
      <c r="T263" s="62"/>
      <c r="U263" s="62"/>
      <c r="V263" s="62"/>
      <c r="W263" s="62"/>
    </row>
    <row r="264" spans="1:23">
      <c r="A264" s="45"/>
      <c r="B264" s="46"/>
      <c r="C264" s="45"/>
      <c r="D264" s="45"/>
      <c r="E264" s="163"/>
      <c r="F264" s="163"/>
      <c r="G264" s="45"/>
      <c r="H264" s="164"/>
      <c r="I264" s="45"/>
      <c r="J264" s="45"/>
      <c r="K264" s="45"/>
      <c r="L264" s="45"/>
      <c r="M264" s="45"/>
      <c r="N264" s="45"/>
      <c r="O264" s="62"/>
      <c r="P264" s="62"/>
      <c r="Q264" s="62"/>
      <c r="R264" s="62"/>
      <c r="S264" s="62"/>
      <c r="T264" s="62"/>
      <c r="U264" s="62"/>
      <c r="V264" s="62"/>
      <c r="W264" s="62"/>
    </row>
    <row r="265" spans="1:23">
      <c r="A265" s="45"/>
      <c r="B265" s="46"/>
      <c r="C265" s="45"/>
      <c r="D265" s="45"/>
      <c r="E265" s="163"/>
      <c r="F265" s="163"/>
      <c r="G265" s="45"/>
      <c r="H265" s="164"/>
      <c r="I265" s="45"/>
      <c r="J265" s="45"/>
      <c r="K265" s="45"/>
      <c r="L265" s="45"/>
      <c r="M265" s="45"/>
      <c r="N265" s="45"/>
      <c r="O265" s="62"/>
      <c r="P265" s="62"/>
      <c r="Q265" s="62"/>
      <c r="R265" s="62"/>
      <c r="S265" s="62"/>
      <c r="T265" s="62"/>
      <c r="U265" s="62"/>
      <c r="V265" s="62"/>
      <c r="W265" s="62"/>
    </row>
    <row r="266" spans="1:23">
      <c r="A266" s="45"/>
      <c r="B266" s="46"/>
      <c r="C266" s="45"/>
      <c r="D266" s="45"/>
      <c r="E266" s="163"/>
      <c r="F266" s="163"/>
      <c r="G266" s="45"/>
      <c r="H266" s="164"/>
      <c r="I266" s="45"/>
      <c r="J266" s="45"/>
      <c r="K266" s="45"/>
      <c r="L266" s="45"/>
      <c r="M266" s="45"/>
      <c r="N266" s="45"/>
      <c r="O266" s="62"/>
      <c r="P266" s="62"/>
      <c r="Q266" s="62"/>
      <c r="R266" s="62"/>
      <c r="S266" s="62"/>
      <c r="T266" s="62"/>
      <c r="U266" s="62"/>
      <c r="V266" s="62"/>
      <c r="W266" s="62"/>
    </row>
    <row r="267" spans="1:23">
      <c r="A267" s="45"/>
      <c r="B267" s="46"/>
      <c r="C267" s="45"/>
      <c r="D267" s="45"/>
      <c r="E267" s="163"/>
      <c r="F267" s="163"/>
      <c r="G267" s="45"/>
      <c r="H267" s="164"/>
      <c r="I267" s="45"/>
      <c r="J267" s="45"/>
      <c r="K267" s="45"/>
      <c r="L267" s="45"/>
      <c r="M267" s="45"/>
      <c r="N267" s="45"/>
      <c r="O267" s="62"/>
      <c r="P267" s="62"/>
      <c r="Q267" s="62"/>
      <c r="R267" s="62"/>
      <c r="S267" s="62"/>
      <c r="T267" s="62"/>
      <c r="U267" s="62"/>
      <c r="V267" s="62"/>
      <c r="W267" s="62"/>
    </row>
    <row r="268" spans="1:23">
      <c r="A268" s="45"/>
      <c r="B268" s="46"/>
      <c r="C268" s="45"/>
      <c r="D268" s="45"/>
      <c r="E268" s="163"/>
      <c r="F268" s="163"/>
      <c r="G268" s="45"/>
      <c r="H268" s="164"/>
      <c r="I268" s="45"/>
      <c r="J268" s="45"/>
      <c r="K268" s="45"/>
      <c r="L268" s="45"/>
      <c r="M268" s="45"/>
      <c r="N268" s="45"/>
      <c r="O268" s="62"/>
      <c r="P268" s="62"/>
      <c r="Q268" s="62"/>
      <c r="R268" s="62"/>
      <c r="S268" s="62"/>
      <c r="T268" s="62"/>
      <c r="U268" s="62"/>
      <c r="V268" s="62"/>
      <c r="W268" s="62"/>
    </row>
    <row r="269" spans="1:23">
      <c r="A269" s="45"/>
      <c r="B269" s="46"/>
      <c r="C269" s="45"/>
      <c r="D269" s="45"/>
      <c r="E269" s="163"/>
      <c r="F269" s="163"/>
      <c r="G269" s="45"/>
      <c r="H269" s="164"/>
      <c r="I269" s="45"/>
      <c r="J269" s="45"/>
      <c r="K269" s="45"/>
      <c r="L269" s="45"/>
      <c r="M269" s="45"/>
      <c r="N269" s="45"/>
      <c r="O269" s="62"/>
      <c r="P269" s="62"/>
      <c r="Q269" s="62"/>
      <c r="R269" s="62"/>
      <c r="S269" s="62"/>
      <c r="T269" s="62"/>
      <c r="U269" s="62"/>
      <c r="V269" s="62"/>
      <c r="W269" s="62"/>
    </row>
    <row r="270" spans="1:23">
      <c r="A270" s="45"/>
      <c r="B270" s="46"/>
      <c r="C270" s="45"/>
      <c r="D270" s="45"/>
      <c r="E270" s="163"/>
      <c r="F270" s="163"/>
      <c r="G270" s="45"/>
      <c r="H270" s="164"/>
      <c r="I270" s="45"/>
      <c r="J270" s="45"/>
      <c r="K270" s="45"/>
      <c r="L270" s="45"/>
      <c r="M270" s="45"/>
      <c r="N270" s="45"/>
      <c r="O270" s="62"/>
      <c r="P270" s="62"/>
      <c r="Q270" s="62"/>
      <c r="R270" s="62"/>
      <c r="S270" s="62"/>
      <c r="T270" s="62"/>
      <c r="U270" s="62"/>
      <c r="V270" s="62"/>
      <c r="W270" s="62"/>
    </row>
    <row r="271" spans="1:23">
      <c r="A271" s="45"/>
      <c r="B271" s="46"/>
      <c r="C271" s="45"/>
      <c r="D271" s="45"/>
      <c r="E271" s="163"/>
      <c r="F271" s="163"/>
      <c r="G271" s="45"/>
      <c r="H271" s="164"/>
      <c r="I271" s="45"/>
      <c r="J271" s="45"/>
      <c r="K271" s="45"/>
      <c r="L271" s="45"/>
      <c r="M271" s="45"/>
      <c r="N271" s="45"/>
      <c r="O271" s="62"/>
      <c r="P271" s="62"/>
      <c r="Q271" s="62"/>
      <c r="R271" s="62"/>
      <c r="S271" s="62"/>
      <c r="T271" s="62"/>
      <c r="U271" s="62"/>
      <c r="V271" s="62"/>
      <c r="W271" s="62"/>
    </row>
    <row r="272" spans="1:23">
      <c r="A272" s="45"/>
      <c r="B272" s="46"/>
      <c r="C272" s="45"/>
      <c r="D272" s="45"/>
      <c r="E272" s="163"/>
      <c r="F272" s="163"/>
      <c r="G272" s="45"/>
      <c r="H272" s="164"/>
      <c r="I272" s="45"/>
      <c r="J272" s="45"/>
      <c r="K272" s="45"/>
      <c r="L272" s="45"/>
      <c r="M272" s="45"/>
      <c r="N272" s="45"/>
      <c r="O272" s="62"/>
      <c r="P272" s="62"/>
      <c r="Q272" s="62"/>
      <c r="R272" s="62"/>
      <c r="S272" s="62"/>
      <c r="T272" s="62"/>
      <c r="U272" s="62"/>
      <c r="V272" s="62"/>
      <c r="W272" s="62"/>
    </row>
    <row r="273" spans="1:23">
      <c r="A273" s="45"/>
      <c r="B273" s="46"/>
      <c r="C273" s="45"/>
      <c r="D273" s="45"/>
      <c r="E273" s="163"/>
      <c r="F273" s="163"/>
      <c r="G273" s="45"/>
      <c r="H273" s="164"/>
      <c r="I273" s="45"/>
      <c r="J273" s="45"/>
      <c r="K273" s="45"/>
      <c r="L273" s="45"/>
      <c r="M273" s="45"/>
      <c r="N273" s="45"/>
      <c r="O273" s="62"/>
      <c r="P273" s="62"/>
      <c r="Q273" s="62"/>
      <c r="R273" s="62"/>
      <c r="S273" s="62"/>
      <c r="T273" s="62"/>
      <c r="U273" s="62"/>
      <c r="V273" s="62"/>
      <c r="W273" s="62"/>
    </row>
    <row r="274" spans="1:23">
      <c r="A274" s="45"/>
      <c r="B274" s="46"/>
      <c r="C274" s="45"/>
      <c r="D274" s="45"/>
      <c r="E274" s="163"/>
      <c r="F274" s="163"/>
      <c r="G274" s="45"/>
      <c r="H274" s="164"/>
      <c r="I274" s="45"/>
      <c r="J274" s="45"/>
      <c r="K274" s="45"/>
      <c r="L274" s="45"/>
      <c r="M274" s="45"/>
      <c r="N274" s="45"/>
      <c r="O274" s="62"/>
      <c r="P274" s="62"/>
      <c r="Q274" s="62"/>
      <c r="R274" s="62"/>
      <c r="S274" s="62"/>
      <c r="T274" s="62"/>
      <c r="U274" s="62"/>
      <c r="V274" s="62"/>
      <c r="W274" s="62"/>
    </row>
    <row r="275" spans="1:23">
      <c r="A275" s="45"/>
      <c r="B275" s="46"/>
      <c r="C275" s="45"/>
      <c r="D275" s="45"/>
      <c r="E275" s="163"/>
      <c r="F275" s="163"/>
      <c r="G275" s="45"/>
      <c r="H275" s="164"/>
      <c r="I275" s="45"/>
      <c r="J275" s="45"/>
      <c r="K275" s="45"/>
      <c r="L275" s="45"/>
      <c r="M275" s="45"/>
      <c r="N275" s="45"/>
      <c r="O275" s="62"/>
      <c r="P275" s="62"/>
      <c r="Q275" s="62"/>
      <c r="R275" s="62"/>
      <c r="S275" s="62"/>
      <c r="T275" s="62"/>
      <c r="U275" s="62"/>
      <c r="V275" s="62"/>
      <c r="W275" s="62"/>
    </row>
    <row r="276" spans="1:23">
      <c r="A276" s="45"/>
      <c r="B276" s="46"/>
      <c r="C276" s="45"/>
      <c r="D276" s="45"/>
      <c r="E276" s="163"/>
      <c r="F276" s="163"/>
      <c r="G276" s="45"/>
      <c r="H276" s="164"/>
      <c r="I276" s="45"/>
      <c r="J276" s="45"/>
      <c r="K276" s="45"/>
      <c r="L276" s="45"/>
      <c r="M276" s="45"/>
      <c r="N276" s="45"/>
      <c r="O276" s="62"/>
      <c r="P276" s="62"/>
      <c r="Q276" s="62"/>
      <c r="R276" s="62"/>
      <c r="S276" s="62"/>
      <c r="T276" s="62"/>
      <c r="U276" s="62"/>
      <c r="V276" s="62"/>
      <c r="W276" s="62"/>
    </row>
    <row r="277" spans="1:23">
      <c r="A277" s="45"/>
      <c r="B277" s="46"/>
      <c r="C277" s="45"/>
      <c r="D277" s="45"/>
      <c r="E277" s="163"/>
      <c r="F277" s="163"/>
      <c r="G277" s="45"/>
      <c r="H277" s="164"/>
      <c r="I277" s="45"/>
      <c r="J277" s="45"/>
      <c r="K277" s="45"/>
      <c r="L277" s="45"/>
      <c r="M277" s="45"/>
      <c r="N277" s="45"/>
      <c r="O277" s="62"/>
      <c r="P277" s="62"/>
      <c r="Q277" s="62"/>
      <c r="R277" s="62"/>
      <c r="S277" s="62"/>
      <c r="T277" s="62"/>
      <c r="U277" s="62"/>
      <c r="V277" s="62"/>
      <c r="W277" s="62"/>
    </row>
    <row r="278" spans="1:23">
      <c r="A278" s="45"/>
      <c r="B278" s="46"/>
      <c r="C278" s="45"/>
      <c r="D278" s="45"/>
      <c r="E278" s="163"/>
      <c r="F278" s="163"/>
      <c r="G278" s="45"/>
      <c r="H278" s="164"/>
      <c r="I278" s="45"/>
      <c r="J278" s="45"/>
      <c r="K278" s="45"/>
      <c r="L278" s="45"/>
      <c r="M278" s="45"/>
      <c r="N278" s="45"/>
      <c r="O278" s="62"/>
      <c r="P278" s="62"/>
      <c r="Q278" s="62"/>
      <c r="R278" s="62"/>
      <c r="S278" s="62"/>
      <c r="T278" s="62"/>
      <c r="U278" s="62"/>
      <c r="V278" s="62"/>
      <c r="W278" s="62"/>
    </row>
    <row r="279" spans="1:23">
      <c r="A279" s="45"/>
      <c r="B279" s="46"/>
      <c r="C279" s="45"/>
      <c r="D279" s="45"/>
      <c r="E279" s="163"/>
      <c r="F279" s="163"/>
      <c r="G279" s="45"/>
      <c r="H279" s="164"/>
      <c r="I279" s="45"/>
      <c r="J279" s="45"/>
      <c r="K279" s="45"/>
      <c r="L279" s="45"/>
      <c r="M279" s="45"/>
      <c r="N279" s="45"/>
      <c r="O279" s="62"/>
      <c r="P279" s="62"/>
      <c r="Q279" s="62"/>
      <c r="R279" s="62"/>
      <c r="S279" s="62"/>
      <c r="T279" s="62"/>
      <c r="U279" s="62"/>
      <c r="V279" s="62"/>
      <c r="W279" s="62"/>
    </row>
    <row r="280" spans="1:23">
      <c r="A280" s="45"/>
      <c r="B280" s="46"/>
      <c r="C280" s="45"/>
      <c r="D280" s="45"/>
      <c r="E280" s="163"/>
      <c r="F280" s="163"/>
      <c r="G280" s="45"/>
      <c r="H280" s="164"/>
      <c r="I280" s="45"/>
      <c r="J280" s="45"/>
      <c r="K280" s="45"/>
      <c r="L280" s="45"/>
      <c r="M280" s="45"/>
      <c r="N280" s="45"/>
      <c r="O280" s="62"/>
      <c r="P280" s="62"/>
      <c r="Q280" s="62"/>
      <c r="R280" s="62"/>
      <c r="S280" s="62"/>
      <c r="T280" s="62"/>
      <c r="U280" s="62"/>
      <c r="V280" s="62"/>
      <c r="W280" s="62"/>
    </row>
    <row r="281" spans="1:23">
      <c r="A281" s="45"/>
      <c r="B281" s="46"/>
      <c r="C281" s="45"/>
      <c r="D281" s="45"/>
      <c r="E281" s="163"/>
      <c r="F281" s="163"/>
      <c r="G281" s="45"/>
      <c r="H281" s="164"/>
      <c r="I281" s="45"/>
      <c r="J281" s="45"/>
      <c r="K281" s="45"/>
      <c r="L281" s="45"/>
      <c r="M281" s="45"/>
      <c r="N281" s="45"/>
      <c r="O281" s="62"/>
      <c r="P281" s="62"/>
      <c r="Q281" s="62"/>
      <c r="R281" s="62"/>
      <c r="S281" s="62"/>
      <c r="T281" s="62"/>
      <c r="U281" s="62"/>
      <c r="V281" s="62"/>
      <c r="W281" s="62"/>
    </row>
    <row r="282" spans="1:23">
      <c r="A282" s="45"/>
      <c r="B282" s="46"/>
      <c r="C282" s="45"/>
      <c r="D282" s="45"/>
      <c r="E282" s="163"/>
      <c r="F282" s="163"/>
      <c r="G282" s="45"/>
      <c r="H282" s="164"/>
      <c r="I282" s="45"/>
      <c r="J282" s="45"/>
      <c r="K282" s="45"/>
      <c r="L282" s="45"/>
      <c r="M282" s="45"/>
      <c r="N282" s="45"/>
      <c r="O282" s="62"/>
      <c r="P282" s="62"/>
      <c r="Q282" s="62"/>
      <c r="R282" s="62"/>
      <c r="S282" s="62"/>
      <c r="T282" s="62"/>
      <c r="U282" s="62"/>
      <c r="V282" s="62"/>
      <c r="W282" s="62"/>
    </row>
    <row r="283" spans="1:23">
      <c r="A283" s="45"/>
      <c r="B283" s="46"/>
      <c r="C283" s="45"/>
      <c r="D283" s="45"/>
      <c r="E283" s="163"/>
      <c r="F283" s="163"/>
      <c r="G283" s="45"/>
      <c r="H283" s="164"/>
      <c r="I283" s="45"/>
      <c r="J283" s="45"/>
      <c r="K283" s="45"/>
      <c r="L283" s="45"/>
      <c r="M283" s="45"/>
      <c r="N283" s="45"/>
      <c r="O283" s="62"/>
      <c r="P283" s="62"/>
      <c r="Q283" s="62"/>
      <c r="R283" s="62"/>
      <c r="S283" s="62"/>
      <c r="T283" s="62"/>
      <c r="U283" s="62"/>
      <c r="V283" s="62"/>
      <c r="W283" s="62"/>
    </row>
    <row r="284" spans="1:23">
      <c r="A284" s="45"/>
      <c r="B284" s="46"/>
      <c r="C284" s="45"/>
      <c r="D284" s="45"/>
      <c r="E284" s="163"/>
      <c r="F284" s="163"/>
      <c r="G284" s="45"/>
      <c r="H284" s="164"/>
      <c r="I284" s="45"/>
      <c r="J284" s="45"/>
      <c r="K284" s="45"/>
      <c r="L284" s="45"/>
      <c r="M284" s="45"/>
      <c r="N284" s="45"/>
      <c r="O284" s="62"/>
      <c r="P284" s="62"/>
      <c r="Q284" s="62"/>
      <c r="R284" s="62"/>
      <c r="S284" s="62"/>
      <c r="T284" s="62"/>
      <c r="U284" s="62"/>
      <c r="V284" s="62"/>
      <c r="W284" s="62"/>
    </row>
    <row r="285" spans="1:23">
      <c r="A285" s="45"/>
      <c r="B285" s="46"/>
      <c r="C285" s="45"/>
      <c r="D285" s="45"/>
      <c r="E285" s="163"/>
      <c r="F285" s="163"/>
      <c r="G285" s="45"/>
      <c r="H285" s="164"/>
      <c r="I285" s="45"/>
      <c r="J285" s="45"/>
      <c r="K285" s="45"/>
      <c r="L285" s="45"/>
      <c r="M285" s="45"/>
      <c r="N285" s="45"/>
      <c r="O285" s="62"/>
      <c r="P285" s="62"/>
      <c r="Q285" s="62"/>
      <c r="R285" s="62"/>
      <c r="S285" s="62"/>
      <c r="T285" s="62"/>
      <c r="U285" s="62"/>
      <c r="V285" s="62"/>
      <c r="W285" s="62"/>
    </row>
    <row r="286" spans="1:23">
      <c r="A286" s="45"/>
      <c r="B286" s="46"/>
      <c r="C286" s="45"/>
      <c r="D286" s="45"/>
      <c r="E286" s="163"/>
      <c r="F286" s="163"/>
      <c r="G286" s="45"/>
      <c r="H286" s="164"/>
      <c r="I286" s="45"/>
      <c r="J286" s="45"/>
      <c r="K286" s="45"/>
      <c r="L286" s="45"/>
      <c r="M286" s="45"/>
      <c r="N286" s="45"/>
      <c r="O286" s="62"/>
      <c r="P286" s="62"/>
      <c r="Q286" s="62"/>
      <c r="R286" s="62"/>
      <c r="S286" s="62"/>
      <c r="T286" s="62"/>
      <c r="U286" s="62"/>
      <c r="V286" s="62"/>
      <c r="W286" s="62"/>
    </row>
    <row r="287" spans="1:23">
      <c r="A287" s="45"/>
      <c r="B287" s="46"/>
      <c r="C287" s="45"/>
      <c r="D287" s="45"/>
      <c r="E287" s="163"/>
      <c r="F287" s="163"/>
      <c r="G287" s="45"/>
      <c r="H287" s="164"/>
      <c r="I287" s="45"/>
      <c r="J287" s="45"/>
      <c r="K287" s="45"/>
      <c r="L287" s="45"/>
      <c r="M287" s="45"/>
      <c r="N287" s="45"/>
      <c r="O287" s="62"/>
      <c r="P287" s="62"/>
      <c r="Q287" s="62"/>
      <c r="R287" s="62"/>
      <c r="S287" s="62"/>
      <c r="T287" s="62"/>
      <c r="U287" s="62"/>
      <c r="V287" s="62"/>
      <c r="W287" s="62"/>
    </row>
    <row r="288" spans="1:23">
      <c r="A288" s="45"/>
      <c r="B288" s="46"/>
      <c r="C288" s="45"/>
      <c r="D288" s="45"/>
      <c r="E288" s="163"/>
      <c r="F288" s="163"/>
      <c r="G288" s="45"/>
      <c r="H288" s="164"/>
      <c r="I288" s="45"/>
      <c r="J288" s="45"/>
      <c r="K288" s="45"/>
      <c r="L288" s="45"/>
      <c r="M288" s="45"/>
      <c r="N288" s="45"/>
      <c r="O288" s="62"/>
      <c r="P288" s="62"/>
      <c r="Q288" s="62"/>
      <c r="R288" s="62"/>
      <c r="S288" s="62"/>
      <c r="T288" s="62"/>
      <c r="U288" s="62"/>
      <c r="V288" s="62"/>
      <c r="W288" s="62"/>
    </row>
    <row r="289" spans="1:23">
      <c r="A289" s="45"/>
      <c r="B289" s="46"/>
      <c r="C289" s="45"/>
      <c r="D289" s="45"/>
      <c r="E289" s="163"/>
      <c r="F289" s="163"/>
      <c r="G289" s="45"/>
      <c r="H289" s="164"/>
      <c r="I289" s="45"/>
      <c r="J289" s="45"/>
      <c r="K289" s="45"/>
      <c r="L289" s="45"/>
      <c r="M289" s="45"/>
      <c r="N289" s="45"/>
      <c r="O289" s="62"/>
      <c r="P289" s="62"/>
      <c r="Q289" s="62"/>
      <c r="R289" s="62"/>
      <c r="S289" s="62"/>
      <c r="T289" s="62"/>
      <c r="U289" s="62"/>
      <c r="V289" s="62"/>
      <c r="W289" s="62"/>
    </row>
    <row r="290" spans="1:23">
      <c r="A290" s="45"/>
      <c r="B290" s="46"/>
      <c r="C290" s="45"/>
      <c r="D290" s="45"/>
      <c r="E290" s="163"/>
      <c r="F290" s="163"/>
      <c r="G290" s="45"/>
      <c r="H290" s="164"/>
      <c r="I290" s="45"/>
      <c r="J290" s="45"/>
      <c r="K290" s="45"/>
      <c r="L290" s="45"/>
      <c r="M290" s="45"/>
      <c r="N290" s="45"/>
      <c r="O290" s="62"/>
      <c r="P290" s="62"/>
      <c r="Q290" s="62"/>
      <c r="R290" s="62"/>
      <c r="S290" s="62"/>
      <c r="T290" s="62"/>
      <c r="U290" s="62"/>
      <c r="V290" s="62"/>
      <c r="W290" s="62"/>
    </row>
    <row r="291" spans="1:23">
      <c r="A291" s="45"/>
      <c r="B291" s="46"/>
      <c r="C291" s="45"/>
      <c r="D291" s="45"/>
      <c r="E291" s="163"/>
      <c r="F291" s="163"/>
      <c r="G291" s="45"/>
      <c r="H291" s="164"/>
      <c r="I291" s="45"/>
      <c r="J291" s="45"/>
      <c r="K291" s="45"/>
      <c r="L291" s="45"/>
      <c r="M291" s="45"/>
      <c r="N291" s="45"/>
      <c r="O291" s="62"/>
      <c r="P291" s="62"/>
      <c r="Q291" s="62"/>
      <c r="R291" s="62"/>
      <c r="S291" s="62"/>
      <c r="T291" s="62"/>
      <c r="U291" s="62"/>
      <c r="V291" s="62"/>
      <c r="W291" s="62"/>
    </row>
    <row r="292" spans="1:23">
      <c r="A292" s="45"/>
      <c r="B292" s="46"/>
      <c r="C292" s="45"/>
      <c r="D292" s="45"/>
      <c r="E292" s="163"/>
      <c r="F292" s="163"/>
      <c r="G292" s="45"/>
      <c r="H292" s="164"/>
      <c r="I292" s="45"/>
      <c r="J292" s="45"/>
      <c r="K292" s="45"/>
      <c r="L292" s="45"/>
      <c r="M292" s="45"/>
      <c r="N292" s="45"/>
      <c r="O292" s="62"/>
      <c r="P292" s="62"/>
      <c r="Q292" s="62"/>
      <c r="R292" s="62"/>
      <c r="S292" s="62"/>
      <c r="T292" s="62"/>
      <c r="U292" s="62"/>
      <c r="V292" s="62"/>
      <c r="W292" s="62"/>
    </row>
    <row r="293" spans="1:23">
      <c r="A293" s="45"/>
      <c r="B293" s="46"/>
      <c r="C293" s="45"/>
      <c r="D293" s="45"/>
      <c r="E293" s="163"/>
      <c r="F293" s="163"/>
      <c r="G293" s="45"/>
      <c r="H293" s="164"/>
      <c r="I293" s="45"/>
      <c r="J293" s="45"/>
      <c r="K293" s="45"/>
      <c r="L293" s="45"/>
      <c r="M293" s="45"/>
      <c r="N293" s="45"/>
      <c r="O293" s="62"/>
      <c r="P293" s="62"/>
      <c r="Q293" s="62"/>
      <c r="R293" s="62"/>
      <c r="S293" s="62"/>
      <c r="T293" s="62"/>
      <c r="U293" s="62"/>
      <c r="V293" s="62"/>
      <c r="W293" s="62"/>
    </row>
    <row r="294" spans="1:23">
      <c r="A294" s="45"/>
      <c r="B294" s="46"/>
      <c r="C294" s="45"/>
      <c r="D294" s="45"/>
      <c r="E294" s="163"/>
      <c r="F294" s="163"/>
      <c r="G294" s="45"/>
      <c r="H294" s="164"/>
      <c r="I294" s="45"/>
      <c r="J294" s="45"/>
      <c r="K294" s="45"/>
      <c r="L294" s="45"/>
      <c r="M294" s="45"/>
      <c r="N294" s="45"/>
      <c r="O294" s="62"/>
      <c r="P294" s="62"/>
      <c r="Q294" s="62"/>
      <c r="R294" s="62"/>
      <c r="S294" s="62"/>
      <c r="T294" s="62"/>
      <c r="U294" s="62"/>
      <c r="V294" s="62"/>
      <c r="W294" s="62"/>
    </row>
    <row r="295" spans="1:23">
      <c r="A295" s="45"/>
      <c r="B295" s="46"/>
      <c r="C295" s="45"/>
      <c r="D295" s="45"/>
      <c r="E295" s="163"/>
      <c r="F295" s="163"/>
      <c r="G295" s="45"/>
      <c r="H295" s="164"/>
      <c r="I295" s="45"/>
      <c r="J295" s="45"/>
      <c r="K295" s="45"/>
      <c r="L295" s="45"/>
      <c r="M295" s="45"/>
      <c r="N295" s="45"/>
      <c r="O295" s="62"/>
      <c r="P295" s="62"/>
      <c r="Q295" s="62"/>
      <c r="R295" s="62"/>
      <c r="S295" s="62"/>
      <c r="T295" s="62"/>
      <c r="U295" s="62"/>
      <c r="V295" s="62"/>
      <c r="W295" s="62"/>
    </row>
    <row r="296" spans="1:23">
      <c r="A296" s="45"/>
      <c r="B296" s="46"/>
      <c r="C296" s="45"/>
      <c r="D296" s="45"/>
      <c r="E296" s="163"/>
      <c r="F296" s="163"/>
      <c r="G296" s="45"/>
      <c r="H296" s="164"/>
      <c r="I296" s="45"/>
      <c r="J296" s="45"/>
      <c r="K296" s="45"/>
      <c r="L296" s="45"/>
      <c r="M296" s="45"/>
      <c r="N296" s="45"/>
      <c r="O296" s="62"/>
      <c r="P296" s="62"/>
      <c r="Q296" s="62"/>
      <c r="R296" s="62"/>
      <c r="S296" s="62"/>
      <c r="T296" s="62"/>
      <c r="U296" s="62"/>
      <c r="V296" s="62"/>
      <c r="W296" s="62"/>
    </row>
    <row r="297" spans="1:23">
      <c r="A297" s="45"/>
      <c r="B297" s="46"/>
      <c r="C297" s="45"/>
      <c r="D297" s="45"/>
      <c r="E297" s="163"/>
      <c r="F297" s="163"/>
      <c r="G297" s="45"/>
      <c r="H297" s="164"/>
      <c r="I297" s="45"/>
      <c r="J297" s="45"/>
      <c r="K297" s="45"/>
      <c r="L297" s="45"/>
      <c r="M297" s="45"/>
      <c r="N297" s="45"/>
      <c r="O297" s="62"/>
      <c r="P297" s="62"/>
      <c r="Q297" s="62"/>
      <c r="R297" s="62"/>
      <c r="S297" s="62"/>
      <c r="T297" s="62"/>
      <c r="U297" s="62"/>
      <c r="V297" s="62"/>
      <c r="W297" s="62"/>
    </row>
    <row r="298" spans="1:23">
      <c r="A298" s="45"/>
      <c r="B298" s="46"/>
      <c r="C298" s="45"/>
      <c r="D298" s="45"/>
      <c r="E298" s="163"/>
      <c r="F298" s="163"/>
      <c r="G298" s="45"/>
      <c r="H298" s="164"/>
      <c r="I298" s="45"/>
      <c r="J298" s="45"/>
      <c r="K298" s="45"/>
      <c r="L298" s="45"/>
      <c r="M298" s="45"/>
      <c r="N298" s="45"/>
      <c r="O298" s="62"/>
      <c r="P298" s="62"/>
      <c r="Q298" s="62"/>
      <c r="R298" s="62"/>
      <c r="S298" s="62"/>
      <c r="T298" s="62"/>
      <c r="U298" s="62"/>
      <c r="V298" s="62"/>
      <c r="W298" s="62"/>
    </row>
    <row r="299" spans="1:23">
      <c r="A299" s="45"/>
      <c r="B299" s="46"/>
      <c r="C299" s="45"/>
      <c r="D299" s="45"/>
      <c r="E299" s="163"/>
      <c r="F299" s="163"/>
      <c r="G299" s="45"/>
      <c r="H299" s="164"/>
      <c r="I299" s="45"/>
      <c r="J299" s="45"/>
      <c r="K299" s="45"/>
      <c r="L299" s="45"/>
      <c r="M299" s="45"/>
      <c r="N299" s="45"/>
      <c r="O299" s="62"/>
      <c r="P299" s="62"/>
      <c r="Q299" s="62"/>
      <c r="R299" s="62"/>
      <c r="S299" s="62"/>
      <c r="T299" s="62"/>
      <c r="U299" s="62"/>
      <c r="V299" s="62"/>
      <c r="W299" s="62"/>
    </row>
    <row r="300" spans="1:23">
      <c r="A300" s="45"/>
      <c r="B300" s="46"/>
      <c r="C300" s="45"/>
      <c r="D300" s="45"/>
      <c r="E300" s="163"/>
      <c r="F300" s="163"/>
      <c r="G300" s="45"/>
      <c r="H300" s="164"/>
      <c r="I300" s="45"/>
      <c r="J300" s="45"/>
      <c r="K300" s="45"/>
      <c r="L300" s="45"/>
      <c r="M300" s="45"/>
      <c r="N300" s="45"/>
      <c r="O300" s="62"/>
      <c r="P300" s="62"/>
      <c r="Q300" s="62"/>
      <c r="R300" s="62"/>
      <c r="S300" s="62"/>
      <c r="T300" s="62"/>
      <c r="U300" s="62"/>
      <c r="V300" s="62"/>
      <c r="W300" s="62"/>
    </row>
    <row r="301" spans="1:23">
      <c r="A301" s="45"/>
      <c r="B301" s="46"/>
      <c r="C301" s="45"/>
      <c r="D301" s="45"/>
      <c r="E301" s="163"/>
      <c r="F301" s="163"/>
      <c r="G301" s="45"/>
      <c r="H301" s="164"/>
      <c r="I301" s="45"/>
      <c r="J301" s="45"/>
      <c r="K301" s="45"/>
      <c r="L301" s="45"/>
      <c r="M301" s="45"/>
      <c r="N301" s="45"/>
      <c r="O301" s="62"/>
      <c r="P301" s="62"/>
      <c r="Q301" s="62"/>
      <c r="R301" s="62"/>
      <c r="S301" s="62"/>
      <c r="T301" s="62"/>
      <c r="U301" s="62"/>
      <c r="V301" s="62"/>
      <c r="W301" s="62"/>
    </row>
    <row r="302" spans="1:23">
      <c r="A302" s="45"/>
      <c r="B302" s="46"/>
      <c r="C302" s="45"/>
      <c r="D302" s="45"/>
      <c r="E302" s="163"/>
      <c r="F302" s="163"/>
      <c r="G302" s="45"/>
      <c r="H302" s="164"/>
      <c r="I302" s="45"/>
      <c r="J302" s="45"/>
      <c r="K302" s="45"/>
      <c r="L302" s="45"/>
      <c r="M302" s="45"/>
      <c r="N302" s="45"/>
      <c r="O302" s="62"/>
      <c r="P302" s="62"/>
      <c r="Q302" s="62"/>
      <c r="R302" s="62"/>
      <c r="S302" s="62"/>
      <c r="T302" s="62"/>
      <c r="U302" s="62"/>
      <c r="V302" s="62"/>
      <c r="W302" s="62"/>
    </row>
    <row r="303" spans="1:23">
      <c r="A303" s="45"/>
      <c r="B303" s="46"/>
      <c r="C303" s="45"/>
      <c r="D303" s="45"/>
      <c r="E303" s="163"/>
      <c r="F303" s="163"/>
      <c r="G303" s="45"/>
      <c r="H303" s="164"/>
      <c r="I303" s="45"/>
      <c r="J303" s="45"/>
      <c r="K303" s="45"/>
      <c r="L303" s="45"/>
      <c r="M303" s="45"/>
      <c r="N303" s="45"/>
      <c r="O303" s="62"/>
      <c r="P303" s="62"/>
      <c r="Q303" s="62"/>
      <c r="R303" s="62"/>
      <c r="S303" s="62"/>
      <c r="T303" s="62"/>
      <c r="U303" s="62"/>
      <c r="V303" s="62"/>
      <c r="W303" s="62"/>
    </row>
    <row r="304" spans="1:23">
      <c r="A304" s="45"/>
      <c r="B304" s="46"/>
      <c r="C304" s="45"/>
      <c r="D304" s="45"/>
      <c r="E304" s="163"/>
      <c r="F304" s="163"/>
      <c r="G304" s="45"/>
      <c r="H304" s="164"/>
      <c r="I304" s="45"/>
      <c r="J304" s="45"/>
      <c r="K304" s="45"/>
      <c r="L304" s="45"/>
      <c r="M304" s="45"/>
      <c r="N304" s="45"/>
      <c r="O304" s="62"/>
      <c r="P304" s="62"/>
      <c r="Q304" s="62"/>
      <c r="R304" s="62"/>
      <c r="S304" s="62"/>
      <c r="T304" s="62"/>
      <c r="U304" s="62"/>
      <c r="V304" s="62"/>
      <c r="W304" s="62"/>
    </row>
    <row r="305" spans="1:23">
      <c r="A305" s="45"/>
      <c r="B305" s="46"/>
      <c r="C305" s="45"/>
      <c r="D305" s="45"/>
      <c r="E305" s="163"/>
      <c r="F305" s="163"/>
      <c r="G305" s="45"/>
      <c r="H305" s="164"/>
      <c r="I305" s="45"/>
      <c r="J305" s="45"/>
      <c r="K305" s="45"/>
      <c r="L305" s="45"/>
      <c r="M305" s="45"/>
      <c r="N305" s="45"/>
      <c r="O305" s="62"/>
      <c r="P305" s="62"/>
      <c r="Q305" s="62"/>
      <c r="R305" s="62"/>
      <c r="S305" s="62"/>
      <c r="T305" s="62"/>
      <c r="U305" s="62"/>
      <c r="V305" s="62"/>
      <c r="W305" s="62"/>
    </row>
    <row r="306" spans="1:23">
      <c r="A306" s="45"/>
      <c r="B306" s="46"/>
      <c r="C306" s="45"/>
      <c r="D306" s="45"/>
      <c r="E306" s="163"/>
      <c r="F306" s="163"/>
      <c r="G306" s="45"/>
      <c r="H306" s="164"/>
      <c r="I306" s="45"/>
      <c r="J306" s="45"/>
      <c r="K306" s="45"/>
      <c r="L306" s="45"/>
      <c r="M306" s="45"/>
      <c r="N306" s="45"/>
      <c r="O306" s="62"/>
      <c r="P306" s="62"/>
      <c r="Q306" s="62"/>
      <c r="R306" s="62"/>
      <c r="S306" s="62"/>
      <c r="T306" s="62"/>
      <c r="U306" s="62"/>
      <c r="V306" s="62"/>
      <c r="W306" s="62"/>
    </row>
    <row r="307" spans="1:23">
      <c r="A307" s="45"/>
      <c r="B307" s="46"/>
      <c r="C307" s="45"/>
      <c r="D307" s="45"/>
      <c r="E307" s="163"/>
      <c r="F307" s="163"/>
      <c r="G307" s="45"/>
      <c r="H307" s="164"/>
      <c r="I307" s="45"/>
      <c r="J307" s="45"/>
      <c r="K307" s="45"/>
      <c r="L307" s="45"/>
      <c r="M307" s="45"/>
      <c r="N307" s="45"/>
      <c r="O307" s="62"/>
      <c r="P307" s="62"/>
      <c r="Q307" s="62"/>
      <c r="R307" s="62"/>
      <c r="S307" s="62"/>
      <c r="T307" s="62"/>
      <c r="U307" s="62"/>
      <c r="V307" s="62"/>
      <c r="W307" s="62"/>
    </row>
    <row r="308" spans="1:23">
      <c r="A308" s="45"/>
      <c r="B308" s="46"/>
      <c r="C308" s="45"/>
      <c r="D308" s="45"/>
      <c r="E308" s="163"/>
      <c r="F308" s="163"/>
      <c r="G308" s="45"/>
      <c r="H308" s="164"/>
      <c r="I308" s="45"/>
      <c r="J308" s="45"/>
      <c r="K308" s="45"/>
      <c r="L308" s="45"/>
      <c r="M308" s="45"/>
      <c r="N308" s="45"/>
      <c r="O308" s="62"/>
      <c r="P308" s="62"/>
      <c r="Q308" s="62"/>
      <c r="R308" s="62"/>
      <c r="S308" s="62"/>
      <c r="T308" s="62"/>
      <c r="U308" s="62"/>
      <c r="V308" s="62"/>
      <c r="W308" s="62"/>
    </row>
    <row r="309" spans="1:23">
      <c r="A309" s="45"/>
      <c r="B309" s="46"/>
      <c r="C309" s="45"/>
      <c r="D309" s="45"/>
      <c r="E309" s="163"/>
      <c r="F309" s="163"/>
      <c r="G309" s="45"/>
      <c r="H309" s="164"/>
      <c r="I309" s="45"/>
      <c r="J309" s="45"/>
      <c r="K309" s="45"/>
      <c r="L309" s="45"/>
      <c r="M309" s="45"/>
      <c r="N309" s="45"/>
      <c r="O309" s="62"/>
      <c r="P309" s="62"/>
      <c r="Q309" s="62"/>
      <c r="R309" s="62"/>
      <c r="S309" s="62"/>
      <c r="T309" s="62"/>
      <c r="U309" s="62"/>
      <c r="V309" s="62"/>
      <c r="W309" s="62"/>
    </row>
    <row r="310" spans="1:23">
      <c r="A310" s="45"/>
      <c r="B310" s="46"/>
      <c r="C310" s="45"/>
      <c r="D310" s="45"/>
      <c r="E310" s="163"/>
      <c r="F310" s="163"/>
      <c r="G310" s="45"/>
      <c r="H310" s="164"/>
      <c r="I310" s="45"/>
      <c r="J310" s="45"/>
      <c r="K310" s="45"/>
      <c r="L310" s="45"/>
      <c r="M310" s="45"/>
      <c r="N310" s="45"/>
      <c r="O310" s="62"/>
      <c r="P310" s="62"/>
      <c r="Q310" s="62"/>
      <c r="R310" s="62"/>
      <c r="S310" s="62"/>
      <c r="T310" s="62"/>
      <c r="U310" s="62"/>
      <c r="V310" s="62"/>
      <c r="W310" s="62"/>
    </row>
    <row r="311" spans="1:23">
      <c r="A311" s="45"/>
      <c r="B311" s="46"/>
      <c r="C311" s="45"/>
      <c r="D311" s="45"/>
      <c r="E311" s="163"/>
      <c r="F311" s="163"/>
      <c r="G311" s="45"/>
      <c r="H311" s="164"/>
      <c r="I311" s="45"/>
      <c r="J311" s="45"/>
      <c r="K311" s="45"/>
      <c r="L311" s="45"/>
      <c r="M311" s="45"/>
      <c r="N311" s="45"/>
      <c r="O311" s="62"/>
      <c r="P311" s="62"/>
      <c r="Q311" s="62"/>
      <c r="R311" s="62"/>
      <c r="S311" s="62"/>
      <c r="T311" s="62"/>
      <c r="U311" s="62"/>
      <c r="V311" s="62"/>
      <c r="W311" s="62"/>
    </row>
    <row r="312" spans="1:23">
      <c r="A312" s="45"/>
      <c r="B312" s="46"/>
      <c r="C312" s="45"/>
      <c r="D312" s="45"/>
      <c r="E312" s="163"/>
      <c r="F312" s="163"/>
      <c r="G312" s="45"/>
      <c r="H312" s="164"/>
      <c r="I312" s="45"/>
      <c r="J312" s="45"/>
      <c r="K312" s="45"/>
      <c r="L312" s="45"/>
      <c r="M312" s="45"/>
      <c r="N312" s="45"/>
      <c r="O312" s="62"/>
      <c r="P312" s="62"/>
      <c r="Q312" s="62"/>
      <c r="R312" s="62"/>
      <c r="S312" s="62"/>
      <c r="T312" s="62"/>
      <c r="U312" s="62"/>
      <c r="V312" s="62"/>
      <c r="W312" s="62"/>
    </row>
    <row r="313" spans="1:23">
      <c r="A313" s="45"/>
      <c r="B313" s="46"/>
      <c r="C313" s="45"/>
      <c r="D313" s="45"/>
      <c r="E313" s="163"/>
      <c r="F313" s="163"/>
      <c r="G313" s="45"/>
      <c r="H313" s="164"/>
      <c r="I313" s="45"/>
      <c r="J313" s="45"/>
      <c r="K313" s="45"/>
      <c r="L313" s="45"/>
      <c r="M313" s="45"/>
      <c r="N313" s="45"/>
      <c r="O313" s="62"/>
      <c r="P313" s="62"/>
      <c r="Q313" s="62"/>
      <c r="R313" s="62"/>
      <c r="S313" s="62"/>
      <c r="T313" s="62"/>
      <c r="U313" s="62"/>
      <c r="V313" s="62"/>
      <c r="W313" s="62"/>
    </row>
    <row r="314" spans="1:23">
      <c r="A314" s="45"/>
      <c r="B314" s="46"/>
      <c r="C314" s="45"/>
      <c r="D314" s="45"/>
      <c r="E314" s="163"/>
      <c r="F314" s="163"/>
      <c r="G314" s="45"/>
      <c r="H314" s="164"/>
      <c r="I314" s="45"/>
      <c r="J314" s="45"/>
      <c r="K314" s="45"/>
      <c r="L314" s="45"/>
      <c r="M314" s="45"/>
      <c r="N314" s="45"/>
      <c r="O314" s="62"/>
      <c r="P314" s="62"/>
      <c r="Q314" s="62"/>
      <c r="R314" s="62"/>
      <c r="S314" s="62"/>
      <c r="T314" s="62"/>
      <c r="U314" s="62"/>
      <c r="V314" s="62"/>
      <c r="W314" s="62"/>
    </row>
    <row r="315" spans="1:23">
      <c r="A315" s="45"/>
      <c r="B315" s="46"/>
      <c r="C315" s="45"/>
      <c r="D315" s="45"/>
      <c r="E315" s="163"/>
      <c r="F315" s="163"/>
      <c r="G315" s="45"/>
      <c r="H315" s="164"/>
      <c r="I315" s="45"/>
      <c r="J315" s="45"/>
      <c r="K315" s="45"/>
      <c r="L315" s="45"/>
      <c r="M315" s="45"/>
      <c r="N315" s="45"/>
      <c r="O315" s="62"/>
      <c r="P315" s="62"/>
      <c r="Q315" s="62"/>
      <c r="R315" s="62"/>
      <c r="S315" s="62"/>
      <c r="T315" s="62"/>
      <c r="U315" s="62"/>
      <c r="V315" s="62"/>
      <c r="W315" s="62"/>
    </row>
    <row r="316" spans="1:23">
      <c r="A316" s="45"/>
      <c r="B316" s="46"/>
      <c r="C316" s="45"/>
      <c r="D316" s="45"/>
      <c r="E316" s="163"/>
      <c r="F316" s="163"/>
      <c r="G316" s="45"/>
      <c r="H316" s="164"/>
      <c r="I316" s="45"/>
      <c r="J316" s="45"/>
      <c r="K316" s="45"/>
      <c r="L316" s="45"/>
      <c r="M316" s="45"/>
      <c r="N316" s="45"/>
      <c r="O316" s="62"/>
      <c r="P316" s="62"/>
      <c r="Q316" s="62"/>
      <c r="R316" s="62"/>
      <c r="S316" s="62"/>
      <c r="T316" s="62"/>
      <c r="U316" s="62"/>
      <c r="V316" s="62"/>
      <c r="W316" s="62"/>
    </row>
    <row r="317" spans="1:23">
      <c r="A317" s="45"/>
      <c r="B317" s="46"/>
      <c r="C317" s="45"/>
      <c r="D317" s="45"/>
      <c r="E317" s="163"/>
      <c r="F317" s="163"/>
      <c r="G317" s="45"/>
      <c r="H317" s="164"/>
      <c r="I317" s="45"/>
      <c r="J317" s="45"/>
      <c r="K317" s="45"/>
      <c r="L317" s="45"/>
      <c r="M317" s="45"/>
      <c r="N317" s="45"/>
      <c r="O317" s="62"/>
      <c r="P317" s="62"/>
      <c r="Q317" s="62"/>
      <c r="R317" s="62"/>
      <c r="S317" s="62"/>
      <c r="T317" s="62"/>
      <c r="U317" s="62"/>
      <c r="V317" s="62"/>
      <c r="W317" s="62"/>
    </row>
    <row r="318" spans="1:23">
      <c r="A318" s="45"/>
      <c r="B318" s="46"/>
      <c r="C318" s="45"/>
      <c r="D318" s="45"/>
      <c r="E318" s="163"/>
      <c r="F318" s="163"/>
      <c r="G318" s="45"/>
      <c r="H318" s="164"/>
      <c r="I318" s="45"/>
      <c r="J318" s="45"/>
      <c r="K318" s="45"/>
      <c r="L318" s="45"/>
      <c r="M318" s="45"/>
      <c r="N318" s="45"/>
      <c r="O318" s="62"/>
      <c r="P318" s="62"/>
      <c r="Q318" s="62"/>
      <c r="R318" s="62"/>
      <c r="S318" s="62"/>
      <c r="T318" s="62"/>
      <c r="U318" s="62"/>
      <c r="V318" s="62"/>
      <c r="W318" s="62"/>
    </row>
    <row r="319" spans="1:23">
      <c r="A319" s="45"/>
      <c r="B319" s="46"/>
      <c r="C319" s="45"/>
      <c r="D319" s="45"/>
      <c r="E319" s="163"/>
      <c r="F319" s="163"/>
      <c r="G319" s="45"/>
      <c r="H319" s="164"/>
      <c r="I319" s="45"/>
      <c r="J319" s="45"/>
      <c r="K319" s="45"/>
      <c r="L319" s="45"/>
      <c r="M319" s="45"/>
      <c r="N319" s="45"/>
      <c r="O319" s="62"/>
      <c r="P319" s="62"/>
      <c r="Q319" s="62"/>
      <c r="R319" s="62"/>
      <c r="S319" s="62"/>
      <c r="T319" s="62"/>
      <c r="U319" s="62"/>
      <c r="V319" s="62"/>
      <c r="W319" s="62"/>
    </row>
    <row r="320" spans="1:23">
      <c r="A320" s="45"/>
      <c r="B320" s="46"/>
      <c r="C320" s="45"/>
      <c r="D320" s="45"/>
      <c r="E320" s="163"/>
      <c r="F320" s="163"/>
      <c r="G320" s="45"/>
      <c r="H320" s="164"/>
      <c r="I320" s="45"/>
      <c r="J320" s="45"/>
      <c r="K320" s="45"/>
      <c r="L320" s="45"/>
      <c r="M320" s="45"/>
      <c r="N320" s="45"/>
      <c r="O320" s="62"/>
      <c r="P320" s="62"/>
      <c r="Q320" s="62"/>
      <c r="R320" s="62"/>
      <c r="S320" s="62"/>
      <c r="T320" s="62"/>
      <c r="U320" s="62"/>
      <c r="V320" s="62"/>
      <c r="W320" s="62"/>
    </row>
    <row r="321" spans="1:23">
      <c r="A321" s="45"/>
      <c r="B321" s="46"/>
      <c r="C321" s="45"/>
      <c r="D321" s="45"/>
      <c r="E321" s="163"/>
      <c r="F321" s="163"/>
      <c r="G321" s="45"/>
      <c r="H321" s="164"/>
      <c r="I321" s="45"/>
      <c r="J321" s="45"/>
      <c r="K321" s="45"/>
      <c r="L321" s="45"/>
      <c r="M321" s="45"/>
      <c r="N321" s="45"/>
      <c r="O321" s="62"/>
      <c r="P321" s="62"/>
      <c r="Q321" s="62"/>
      <c r="R321" s="62"/>
      <c r="S321" s="62"/>
      <c r="T321" s="62"/>
      <c r="U321" s="62"/>
      <c r="V321" s="62"/>
      <c r="W321" s="62"/>
    </row>
    <row r="322" spans="1:23">
      <c r="A322" s="45"/>
      <c r="B322" s="46"/>
      <c r="C322" s="45"/>
      <c r="D322" s="45"/>
      <c r="E322" s="163"/>
      <c r="F322" s="163"/>
      <c r="G322" s="45"/>
      <c r="H322" s="164"/>
      <c r="I322" s="45"/>
      <c r="J322" s="45"/>
      <c r="K322" s="45"/>
      <c r="L322" s="45"/>
      <c r="M322" s="45"/>
      <c r="N322" s="45"/>
      <c r="O322" s="62"/>
      <c r="P322" s="62"/>
      <c r="Q322" s="62"/>
      <c r="R322" s="62"/>
      <c r="S322" s="62"/>
      <c r="T322" s="62"/>
      <c r="U322" s="62"/>
      <c r="V322" s="62"/>
      <c r="W322" s="62"/>
    </row>
    <row r="323" spans="1:23">
      <c r="A323" s="45"/>
      <c r="B323" s="46"/>
      <c r="C323" s="45"/>
      <c r="D323" s="45"/>
      <c r="E323" s="163"/>
      <c r="F323" s="163"/>
      <c r="G323" s="45"/>
      <c r="H323" s="164"/>
      <c r="I323" s="45"/>
      <c r="J323" s="45"/>
      <c r="K323" s="45"/>
      <c r="L323" s="45"/>
      <c r="M323" s="45"/>
      <c r="N323" s="45"/>
      <c r="O323" s="62"/>
      <c r="P323" s="62"/>
      <c r="Q323" s="62"/>
      <c r="R323" s="62"/>
      <c r="S323" s="62"/>
      <c r="T323" s="62"/>
      <c r="U323" s="62"/>
      <c r="V323" s="62"/>
      <c r="W323" s="62"/>
    </row>
    <row r="324" spans="1:23">
      <c r="A324" s="45"/>
      <c r="B324" s="46"/>
      <c r="C324" s="45"/>
      <c r="D324" s="45"/>
      <c r="E324" s="163"/>
      <c r="F324" s="163"/>
      <c r="G324" s="45"/>
      <c r="H324" s="164"/>
      <c r="I324" s="45"/>
      <c r="J324" s="45"/>
      <c r="K324" s="45"/>
      <c r="L324" s="45"/>
      <c r="M324" s="45"/>
      <c r="N324" s="45"/>
      <c r="O324" s="62"/>
      <c r="P324" s="62"/>
      <c r="Q324" s="62"/>
      <c r="R324" s="62"/>
      <c r="S324" s="62"/>
      <c r="T324" s="62"/>
      <c r="U324" s="62"/>
      <c r="V324" s="62"/>
      <c r="W324" s="62"/>
    </row>
    <row r="325" spans="1:23">
      <c r="A325" s="45"/>
      <c r="B325" s="46"/>
      <c r="C325" s="45"/>
      <c r="D325" s="45"/>
      <c r="E325" s="163"/>
      <c r="F325" s="163"/>
      <c r="G325" s="45"/>
      <c r="H325" s="164"/>
      <c r="I325" s="45"/>
      <c r="J325" s="45"/>
      <c r="K325" s="45"/>
      <c r="L325" s="45"/>
      <c r="M325" s="45"/>
      <c r="N325" s="45"/>
      <c r="O325" s="62"/>
      <c r="P325" s="62"/>
      <c r="Q325" s="62"/>
      <c r="R325" s="62"/>
      <c r="S325" s="62"/>
      <c r="T325" s="62"/>
      <c r="U325" s="62"/>
      <c r="V325" s="62"/>
      <c r="W325" s="62"/>
    </row>
    <row r="326" spans="1:23">
      <c r="A326" s="45"/>
      <c r="B326" s="46"/>
      <c r="C326" s="45"/>
      <c r="D326" s="45"/>
      <c r="E326" s="163"/>
      <c r="F326" s="163"/>
      <c r="G326" s="45"/>
      <c r="H326" s="164"/>
      <c r="I326" s="45"/>
      <c r="J326" s="45"/>
      <c r="K326" s="45"/>
      <c r="L326" s="45"/>
      <c r="M326" s="45"/>
      <c r="N326" s="45"/>
      <c r="O326" s="62"/>
      <c r="P326" s="62"/>
      <c r="Q326" s="62"/>
      <c r="R326" s="62"/>
      <c r="S326" s="62"/>
      <c r="T326" s="62"/>
      <c r="U326" s="62"/>
      <c r="V326" s="62"/>
      <c r="W326" s="62"/>
    </row>
    <row r="327" spans="1:23">
      <c r="A327" s="45"/>
      <c r="B327" s="46"/>
      <c r="C327" s="45"/>
      <c r="D327" s="45"/>
      <c r="E327" s="163"/>
      <c r="F327" s="163"/>
      <c r="G327" s="45"/>
      <c r="H327" s="164"/>
      <c r="I327" s="45"/>
      <c r="J327" s="45"/>
      <c r="K327" s="45"/>
      <c r="L327" s="45"/>
      <c r="M327" s="45"/>
      <c r="N327" s="45"/>
      <c r="O327" s="62"/>
      <c r="P327" s="62"/>
      <c r="Q327" s="62"/>
      <c r="R327" s="62"/>
      <c r="S327" s="62"/>
      <c r="T327" s="62"/>
      <c r="U327" s="62"/>
      <c r="V327" s="62"/>
      <c r="W327" s="62"/>
    </row>
    <row r="328" spans="1:23">
      <c r="A328" s="45"/>
      <c r="B328" s="46"/>
      <c r="C328" s="45"/>
      <c r="D328" s="45"/>
      <c r="E328" s="163"/>
      <c r="F328" s="163"/>
      <c r="G328" s="45"/>
      <c r="H328" s="164"/>
      <c r="I328" s="45"/>
      <c r="J328" s="45"/>
      <c r="K328" s="45"/>
      <c r="L328" s="45"/>
      <c r="M328" s="45"/>
      <c r="N328" s="45"/>
      <c r="O328" s="62"/>
      <c r="P328" s="62"/>
      <c r="Q328" s="62"/>
      <c r="R328" s="62"/>
      <c r="S328" s="62"/>
      <c r="T328" s="62"/>
      <c r="U328" s="62"/>
      <c r="V328" s="62"/>
      <c r="W328" s="62"/>
    </row>
    <row r="329" spans="1:23">
      <c r="A329" s="45"/>
      <c r="B329" s="46"/>
      <c r="C329" s="45"/>
      <c r="D329" s="45"/>
      <c r="E329" s="163"/>
      <c r="F329" s="163"/>
      <c r="G329" s="45"/>
      <c r="H329" s="164"/>
      <c r="I329" s="45"/>
      <c r="J329" s="45"/>
      <c r="K329" s="45"/>
      <c r="L329" s="45"/>
      <c r="M329" s="45"/>
      <c r="N329" s="45"/>
      <c r="O329" s="62"/>
      <c r="P329" s="62"/>
      <c r="Q329" s="62"/>
      <c r="R329" s="62"/>
      <c r="S329" s="62"/>
      <c r="T329" s="62"/>
      <c r="U329" s="62"/>
      <c r="V329" s="62"/>
      <c r="W329" s="62"/>
    </row>
    <row r="330" spans="1:23">
      <c r="A330" s="45"/>
      <c r="B330" s="46"/>
      <c r="C330" s="45"/>
      <c r="D330" s="45"/>
      <c r="E330" s="163"/>
      <c r="F330" s="163"/>
      <c r="G330" s="45"/>
      <c r="H330" s="164"/>
      <c r="I330" s="45"/>
      <c r="J330" s="45"/>
      <c r="K330" s="45"/>
      <c r="L330" s="45"/>
      <c r="M330" s="45"/>
      <c r="N330" s="45"/>
      <c r="O330" s="62"/>
      <c r="P330" s="62"/>
      <c r="Q330" s="62"/>
      <c r="R330" s="62"/>
      <c r="S330" s="62"/>
      <c r="T330" s="62"/>
      <c r="U330" s="62"/>
      <c r="V330" s="62"/>
      <c r="W330" s="62"/>
    </row>
    <row r="331" spans="1:23">
      <c r="A331" s="45"/>
      <c r="B331" s="46"/>
      <c r="C331" s="45"/>
      <c r="D331" s="45"/>
      <c r="E331" s="163"/>
      <c r="F331" s="163"/>
      <c r="G331" s="45"/>
      <c r="H331" s="164"/>
      <c r="I331" s="45"/>
      <c r="J331" s="45"/>
      <c r="K331" s="45"/>
      <c r="L331" s="45"/>
      <c r="M331" s="45"/>
      <c r="N331" s="45"/>
      <c r="O331" s="62"/>
      <c r="P331" s="62"/>
      <c r="Q331" s="62"/>
      <c r="R331" s="62"/>
      <c r="S331" s="62"/>
      <c r="T331" s="62"/>
      <c r="U331" s="62"/>
      <c r="V331" s="62"/>
      <c r="W331" s="62"/>
    </row>
    <row r="332" spans="1:23">
      <c r="A332" s="45"/>
      <c r="B332" s="46"/>
      <c r="C332" s="45"/>
      <c r="D332" s="45"/>
      <c r="E332" s="163"/>
      <c r="F332" s="163"/>
      <c r="G332" s="45"/>
      <c r="H332" s="164"/>
      <c r="I332" s="45"/>
      <c r="J332" s="45"/>
      <c r="K332" s="45"/>
      <c r="L332" s="45"/>
      <c r="M332" s="45"/>
      <c r="N332" s="45"/>
      <c r="O332" s="62"/>
      <c r="P332" s="62"/>
      <c r="Q332" s="62"/>
      <c r="R332" s="62"/>
      <c r="S332" s="62"/>
      <c r="T332" s="62"/>
      <c r="U332" s="62"/>
      <c r="V332" s="62"/>
      <c r="W332" s="62"/>
    </row>
    <row r="333" spans="1:23">
      <c r="A333" s="45"/>
      <c r="B333" s="46"/>
      <c r="C333" s="45"/>
      <c r="D333" s="45"/>
      <c r="E333" s="163"/>
      <c r="F333" s="163"/>
      <c r="G333" s="45"/>
      <c r="H333" s="164"/>
      <c r="I333" s="45"/>
      <c r="J333" s="45"/>
      <c r="K333" s="45"/>
      <c r="L333" s="45"/>
      <c r="M333" s="45"/>
      <c r="N333" s="45"/>
      <c r="O333" s="62"/>
      <c r="P333" s="62"/>
      <c r="Q333" s="62"/>
      <c r="R333" s="62"/>
      <c r="S333" s="62"/>
      <c r="T333" s="62"/>
      <c r="U333" s="62"/>
      <c r="V333" s="62"/>
      <c r="W333" s="62"/>
    </row>
    <row r="334" spans="1:23">
      <c r="A334" s="45"/>
      <c r="B334" s="46"/>
      <c r="C334" s="45"/>
      <c r="D334" s="45"/>
      <c r="E334" s="163"/>
      <c r="F334" s="163"/>
      <c r="G334" s="45"/>
      <c r="H334" s="164"/>
      <c r="I334" s="45"/>
      <c r="J334" s="45"/>
      <c r="K334" s="45"/>
      <c r="L334" s="45"/>
      <c r="M334" s="45"/>
      <c r="N334" s="45"/>
      <c r="O334" s="62"/>
      <c r="P334" s="62"/>
      <c r="Q334" s="62"/>
      <c r="R334" s="62"/>
      <c r="S334" s="62"/>
      <c r="T334" s="62"/>
      <c r="U334" s="62"/>
      <c r="V334" s="62"/>
      <c r="W334" s="62"/>
    </row>
    <row r="335" spans="1:23">
      <c r="A335" s="45"/>
      <c r="B335" s="46"/>
      <c r="C335" s="45"/>
      <c r="D335" s="45"/>
      <c r="E335" s="163"/>
      <c r="F335" s="163"/>
      <c r="G335" s="45"/>
      <c r="H335" s="164"/>
      <c r="I335" s="45"/>
      <c r="J335" s="45"/>
      <c r="K335" s="45"/>
      <c r="L335" s="45"/>
      <c r="M335" s="45"/>
      <c r="N335" s="45"/>
      <c r="O335" s="62"/>
      <c r="P335" s="62"/>
      <c r="Q335" s="62"/>
      <c r="R335" s="62"/>
      <c r="S335" s="62"/>
      <c r="T335" s="62"/>
      <c r="U335" s="62"/>
      <c r="V335" s="62"/>
      <c r="W335" s="62"/>
    </row>
    <row r="336" spans="1:23">
      <c r="A336" s="45"/>
      <c r="B336" s="46"/>
      <c r="C336" s="45"/>
      <c r="D336" s="45"/>
      <c r="E336" s="163"/>
      <c r="F336" s="163"/>
      <c r="G336" s="45"/>
      <c r="H336" s="164"/>
      <c r="I336" s="45"/>
      <c r="J336" s="45"/>
      <c r="K336" s="45"/>
      <c r="L336" s="45"/>
      <c r="M336" s="45"/>
      <c r="N336" s="45"/>
      <c r="O336" s="62"/>
      <c r="P336" s="62"/>
      <c r="Q336" s="62"/>
      <c r="R336" s="62"/>
      <c r="S336" s="62"/>
      <c r="T336" s="62"/>
      <c r="U336" s="62"/>
      <c r="V336" s="62"/>
      <c r="W336" s="62"/>
    </row>
    <row r="337" spans="1:23">
      <c r="A337" s="45"/>
      <c r="B337" s="46"/>
      <c r="C337" s="45"/>
      <c r="D337" s="45"/>
      <c r="E337" s="163"/>
      <c r="F337" s="163"/>
      <c r="G337" s="45"/>
      <c r="H337" s="164"/>
      <c r="I337" s="45"/>
      <c r="J337" s="45"/>
      <c r="K337" s="45"/>
      <c r="L337" s="45"/>
      <c r="M337" s="45"/>
      <c r="N337" s="45"/>
      <c r="O337" s="62"/>
      <c r="P337" s="62"/>
      <c r="Q337" s="62"/>
      <c r="R337" s="62"/>
      <c r="S337" s="62"/>
      <c r="T337" s="62"/>
      <c r="U337" s="62"/>
      <c r="V337" s="62"/>
      <c r="W337" s="62"/>
    </row>
    <row r="338" spans="1:23">
      <c r="A338" s="45"/>
      <c r="B338" s="46"/>
      <c r="C338" s="45"/>
      <c r="D338" s="45"/>
      <c r="E338" s="163"/>
      <c r="F338" s="163"/>
      <c r="G338" s="45"/>
      <c r="H338" s="164"/>
      <c r="I338" s="45"/>
      <c r="J338" s="45"/>
      <c r="K338" s="45"/>
      <c r="L338" s="45"/>
      <c r="M338" s="45"/>
      <c r="N338" s="45"/>
      <c r="O338" s="62"/>
      <c r="P338" s="62"/>
      <c r="Q338" s="62"/>
      <c r="R338" s="62"/>
      <c r="S338" s="62"/>
      <c r="T338" s="62"/>
      <c r="U338" s="62"/>
      <c r="V338" s="62"/>
      <c r="W338" s="62"/>
    </row>
    <row r="339" spans="1:23">
      <c r="A339" s="45"/>
      <c r="B339" s="46"/>
      <c r="C339" s="45"/>
      <c r="D339" s="45"/>
      <c r="E339" s="163"/>
      <c r="F339" s="163"/>
      <c r="G339" s="45"/>
      <c r="H339" s="164"/>
      <c r="I339" s="45"/>
      <c r="J339" s="45"/>
      <c r="K339" s="45"/>
      <c r="L339" s="45"/>
      <c r="M339" s="45"/>
      <c r="N339" s="45"/>
      <c r="O339" s="62"/>
      <c r="P339" s="62"/>
      <c r="Q339" s="62"/>
      <c r="R339" s="62"/>
      <c r="S339" s="62"/>
      <c r="T339" s="62"/>
      <c r="U339" s="62"/>
      <c r="V339" s="62"/>
      <c r="W339" s="62"/>
    </row>
    <row r="340" spans="1:23">
      <c r="A340" s="45"/>
      <c r="B340" s="46"/>
      <c r="C340" s="45"/>
      <c r="D340" s="45"/>
      <c r="E340" s="163"/>
      <c r="F340" s="163"/>
      <c r="G340" s="45"/>
      <c r="H340" s="164"/>
      <c r="I340" s="45"/>
      <c r="J340" s="45"/>
      <c r="K340" s="45"/>
      <c r="L340" s="45"/>
      <c r="M340" s="45"/>
      <c r="N340" s="45"/>
      <c r="O340" s="62"/>
      <c r="P340" s="62"/>
      <c r="Q340" s="62"/>
      <c r="R340" s="62"/>
      <c r="S340" s="62"/>
      <c r="T340" s="62"/>
      <c r="U340" s="62"/>
      <c r="V340" s="62"/>
      <c r="W340" s="62"/>
    </row>
    <row r="341" spans="1:23">
      <c r="A341" s="45"/>
      <c r="B341" s="46"/>
      <c r="C341" s="45"/>
      <c r="D341" s="45"/>
      <c r="E341" s="163"/>
      <c r="F341" s="163"/>
      <c r="G341" s="45"/>
      <c r="H341" s="164"/>
      <c r="I341" s="45"/>
      <c r="J341" s="45"/>
      <c r="K341" s="45"/>
      <c r="L341" s="45"/>
      <c r="M341" s="45"/>
      <c r="N341" s="45"/>
      <c r="O341" s="62"/>
      <c r="P341" s="62"/>
      <c r="Q341" s="62"/>
      <c r="R341" s="62"/>
      <c r="S341" s="62"/>
      <c r="T341" s="62"/>
      <c r="U341" s="62"/>
      <c r="V341" s="62"/>
      <c r="W341" s="62"/>
    </row>
    <row r="342" spans="1:23">
      <c r="A342" s="45"/>
      <c r="B342" s="46"/>
      <c r="C342" s="45"/>
      <c r="D342" s="45"/>
      <c r="E342" s="163"/>
      <c r="F342" s="163"/>
      <c r="G342" s="45"/>
      <c r="H342" s="164"/>
      <c r="I342" s="45"/>
      <c r="J342" s="45"/>
      <c r="K342" s="45"/>
      <c r="L342" s="45"/>
      <c r="M342" s="45"/>
      <c r="N342" s="45"/>
      <c r="O342" s="62"/>
      <c r="P342" s="62"/>
      <c r="Q342" s="62"/>
      <c r="R342" s="62"/>
      <c r="S342" s="62"/>
      <c r="T342" s="62"/>
      <c r="U342" s="62"/>
      <c r="V342" s="62"/>
      <c r="W342" s="62"/>
    </row>
    <row r="343" spans="1:23">
      <c r="A343" s="45"/>
      <c r="B343" s="46"/>
      <c r="C343" s="45"/>
      <c r="D343" s="45"/>
      <c r="E343" s="163"/>
      <c r="F343" s="163"/>
      <c r="G343" s="45"/>
      <c r="H343" s="164"/>
      <c r="I343" s="45"/>
      <c r="J343" s="45"/>
      <c r="K343" s="45"/>
      <c r="L343" s="45"/>
      <c r="M343" s="45"/>
      <c r="N343" s="45"/>
      <c r="O343" s="62"/>
      <c r="P343" s="62"/>
      <c r="Q343" s="62"/>
      <c r="R343" s="62"/>
      <c r="S343" s="62"/>
      <c r="T343" s="62"/>
      <c r="U343" s="62"/>
      <c r="V343" s="62"/>
      <c r="W343" s="62"/>
    </row>
    <row r="344" spans="1:23">
      <c r="A344" s="45"/>
      <c r="B344" s="46"/>
      <c r="C344" s="45"/>
      <c r="D344" s="45"/>
      <c r="E344" s="163"/>
      <c r="F344" s="163"/>
      <c r="G344" s="45"/>
      <c r="H344" s="164"/>
      <c r="I344" s="45"/>
      <c r="J344" s="45"/>
      <c r="K344" s="45"/>
      <c r="L344" s="45"/>
      <c r="M344" s="45"/>
      <c r="N344" s="45"/>
      <c r="O344" s="62"/>
      <c r="P344" s="62"/>
      <c r="Q344" s="62"/>
      <c r="R344" s="62"/>
      <c r="S344" s="62"/>
      <c r="T344" s="62"/>
      <c r="U344" s="62"/>
      <c r="V344" s="62"/>
      <c r="W344" s="62"/>
    </row>
    <row r="345" spans="1:23">
      <c r="A345" s="45"/>
      <c r="B345" s="46"/>
      <c r="C345" s="45"/>
      <c r="D345" s="45"/>
      <c r="E345" s="163"/>
      <c r="F345" s="163"/>
      <c r="G345" s="45"/>
      <c r="H345" s="164"/>
      <c r="I345" s="45"/>
      <c r="J345" s="45"/>
      <c r="K345" s="45"/>
      <c r="L345" s="45"/>
      <c r="M345" s="45"/>
      <c r="N345" s="45"/>
      <c r="O345" s="62"/>
      <c r="P345" s="62"/>
      <c r="Q345" s="62"/>
      <c r="R345" s="62"/>
      <c r="S345" s="62"/>
      <c r="T345" s="62"/>
      <c r="U345" s="62"/>
      <c r="V345" s="62"/>
      <c r="W345" s="62"/>
    </row>
    <row r="346" spans="1:23">
      <c r="A346" s="45"/>
      <c r="B346" s="46"/>
      <c r="C346" s="45"/>
      <c r="D346" s="45"/>
      <c r="E346" s="163"/>
      <c r="F346" s="163"/>
      <c r="G346" s="45"/>
      <c r="H346" s="164"/>
      <c r="I346" s="45"/>
      <c r="J346" s="45"/>
      <c r="K346" s="45"/>
      <c r="L346" s="45"/>
      <c r="M346" s="45"/>
      <c r="N346" s="45"/>
      <c r="O346" s="62"/>
      <c r="P346" s="62"/>
      <c r="Q346" s="62"/>
      <c r="R346" s="62"/>
      <c r="S346" s="62"/>
      <c r="T346" s="62"/>
      <c r="U346" s="62"/>
      <c r="V346" s="62"/>
      <c r="W346" s="62"/>
    </row>
    <row r="347" spans="1:23">
      <c r="A347" s="45"/>
      <c r="B347" s="46"/>
      <c r="C347" s="45"/>
      <c r="D347" s="45"/>
      <c r="E347" s="163"/>
      <c r="F347" s="163"/>
      <c r="G347" s="45"/>
      <c r="H347" s="164"/>
      <c r="I347" s="45"/>
      <c r="J347" s="45"/>
      <c r="K347" s="45"/>
      <c r="L347" s="45"/>
      <c r="M347" s="45"/>
      <c r="N347" s="45"/>
      <c r="O347" s="62"/>
      <c r="P347" s="62"/>
      <c r="Q347" s="62"/>
      <c r="R347" s="62"/>
      <c r="S347" s="62"/>
      <c r="T347" s="62"/>
      <c r="U347" s="62"/>
      <c r="V347" s="62"/>
      <c r="W347" s="62"/>
    </row>
    <row r="348" spans="1:23">
      <c r="A348" s="45"/>
      <c r="B348" s="46"/>
      <c r="C348" s="45"/>
      <c r="D348" s="45"/>
      <c r="E348" s="163"/>
      <c r="F348" s="163"/>
      <c r="G348" s="45"/>
      <c r="H348" s="164"/>
      <c r="I348" s="45"/>
      <c r="J348" s="45"/>
      <c r="K348" s="45"/>
      <c r="L348" s="45"/>
      <c r="M348" s="45"/>
      <c r="N348" s="45"/>
      <c r="O348" s="62"/>
      <c r="P348" s="62"/>
      <c r="Q348" s="62"/>
      <c r="R348" s="62"/>
      <c r="S348" s="62"/>
      <c r="T348" s="62"/>
      <c r="U348" s="62"/>
      <c r="V348" s="62"/>
      <c r="W348" s="62"/>
    </row>
    <row r="349" spans="1:23">
      <c r="A349" s="45"/>
      <c r="B349" s="46"/>
      <c r="C349" s="45"/>
      <c r="D349" s="45"/>
      <c r="E349" s="163"/>
      <c r="F349" s="163"/>
      <c r="G349" s="45"/>
      <c r="H349" s="164"/>
      <c r="I349" s="45"/>
      <c r="J349" s="45"/>
      <c r="K349" s="45"/>
      <c r="L349" s="45"/>
      <c r="M349" s="45"/>
      <c r="N349" s="45"/>
      <c r="O349" s="62"/>
      <c r="P349" s="62"/>
      <c r="Q349" s="62"/>
      <c r="R349" s="62"/>
      <c r="S349" s="62"/>
      <c r="T349" s="62"/>
      <c r="U349" s="62"/>
      <c r="V349" s="62"/>
      <c r="W349" s="62"/>
    </row>
    <row r="350" spans="1:23">
      <c r="A350" s="45"/>
      <c r="B350" s="46"/>
      <c r="C350" s="45"/>
      <c r="D350" s="45"/>
      <c r="E350" s="163"/>
      <c r="F350" s="163"/>
      <c r="G350" s="45"/>
      <c r="H350" s="164"/>
      <c r="I350" s="45"/>
      <c r="J350" s="45"/>
      <c r="K350" s="45"/>
      <c r="L350" s="45"/>
      <c r="M350" s="45"/>
      <c r="N350" s="45"/>
      <c r="O350" s="62"/>
      <c r="P350" s="62"/>
      <c r="Q350" s="62"/>
      <c r="R350" s="62"/>
      <c r="S350" s="62"/>
      <c r="T350" s="62"/>
      <c r="U350" s="62"/>
      <c r="V350" s="62"/>
      <c r="W350" s="62"/>
    </row>
    <row r="351" spans="1:23">
      <c r="A351" s="45"/>
      <c r="B351" s="46"/>
      <c r="C351" s="45"/>
      <c r="D351" s="45"/>
      <c r="E351" s="163"/>
      <c r="F351" s="163"/>
      <c r="G351" s="45"/>
      <c r="H351" s="164"/>
      <c r="I351" s="45"/>
      <c r="J351" s="45"/>
      <c r="K351" s="45"/>
      <c r="L351" s="45"/>
      <c r="M351" s="45"/>
      <c r="N351" s="45"/>
      <c r="O351" s="62"/>
      <c r="P351" s="62"/>
      <c r="Q351" s="62"/>
      <c r="R351" s="62"/>
      <c r="S351" s="62"/>
      <c r="T351" s="62"/>
      <c r="U351" s="62"/>
      <c r="V351" s="62"/>
      <c r="W351" s="62"/>
    </row>
    <row r="352" spans="1:23">
      <c r="A352" s="45"/>
      <c r="B352" s="46"/>
      <c r="C352" s="45"/>
      <c r="D352" s="45"/>
      <c r="E352" s="163"/>
      <c r="F352" s="163"/>
      <c r="G352" s="45"/>
      <c r="H352" s="164"/>
      <c r="I352" s="45"/>
      <c r="J352" s="45"/>
      <c r="K352" s="45"/>
      <c r="L352" s="45"/>
      <c r="M352" s="45"/>
      <c r="N352" s="45"/>
      <c r="O352" s="62"/>
      <c r="P352" s="62"/>
      <c r="Q352" s="62"/>
      <c r="R352" s="62"/>
      <c r="S352" s="62"/>
      <c r="T352" s="62"/>
      <c r="U352" s="62"/>
      <c r="V352" s="62"/>
      <c r="W352" s="62"/>
    </row>
    <row r="353" spans="1:23">
      <c r="A353" s="45"/>
      <c r="B353" s="46"/>
      <c r="C353" s="45"/>
      <c r="D353" s="45"/>
      <c r="E353" s="163"/>
      <c r="F353" s="163"/>
      <c r="G353" s="45"/>
      <c r="H353" s="164"/>
      <c r="I353" s="45"/>
      <c r="J353" s="45"/>
      <c r="K353" s="45"/>
      <c r="L353" s="45"/>
      <c r="M353" s="45"/>
      <c r="N353" s="45"/>
      <c r="O353" s="62"/>
      <c r="P353" s="62"/>
      <c r="Q353" s="62"/>
      <c r="R353" s="62"/>
      <c r="S353" s="62"/>
      <c r="T353" s="62"/>
      <c r="U353" s="62"/>
      <c r="V353" s="62"/>
      <c r="W353" s="62"/>
    </row>
    <row r="354" spans="1:23">
      <c r="A354" s="45"/>
      <c r="B354" s="46"/>
      <c r="C354" s="45"/>
      <c r="D354" s="45"/>
      <c r="E354" s="163"/>
      <c r="F354" s="163"/>
      <c r="G354" s="45"/>
      <c r="H354" s="164"/>
      <c r="I354" s="45"/>
      <c r="J354" s="45"/>
      <c r="K354" s="45"/>
      <c r="L354" s="45"/>
      <c r="M354" s="45"/>
      <c r="N354" s="45"/>
      <c r="O354" s="62"/>
      <c r="P354" s="62"/>
      <c r="Q354" s="62"/>
      <c r="R354" s="62"/>
      <c r="S354" s="62"/>
      <c r="T354" s="62"/>
      <c r="U354" s="62"/>
      <c r="V354" s="62"/>
      <c r="W354" s="62"/>
    </row>
    <row r="355" spans="1:23">
      <c r="A355" s="45"/>
      <c r="B355" s="46"/>
      <c r="C355" s="45"/>
      <c r="D355" s="45"/>
      <c r="E355" s="163"/>
      <c r="F355" s="163"/>
      <c r="G355" s="45"/>
      <c r="H355" s="164"/>
      <c r="I355" s="45"/>
      <c r="J355" s="45"/>
      <c r="K355" s="45"/>
      <c r="L355" s="45"/>
      <c r="M355" s="45"/>
      <c r="N355" s="45"/>
      <c r="O355" s="62"/>
      <c r="P355" s="62"/>
      <c r="Q355" s="62"/>
      <c r="R355" s="62"/>
      <c r="S355" s="62"/>
      <c r="T355" s="62"/>
      <c r="U355" s="62"/>
      <c r="V355" s="62"/>
      <c r="W355" s="62"/>
    </row>
    <row r="356" spans="1:23">
      <c r="A356" s="45"/>
      <c r="B356" s="46"/>
      <c r="C356" s="45"/>
      <c r="D356" s="45"/>
      <c r="E356" s="163"/>
      <c r="F356" s="163"/>
      <c r="G356" s="45"/>
      <c r="H356" s="164"/>
      <c r="I356" s="45"/>
      <c r="J356" s="45"/>
      <c r="K356" s="45"/>
      <c r="L356" s="45"/>
      <c r="M356" s="45"/>
      <c r="N356" s="45"/>
      <c r="O356" s="62"/>
      <c r="P356" s="62"/>
      <c r="Q356" s="62"/>
      <c r="R356" s="62"/>
      <c r="S356" s="62"/>
      <c r="T356" s="62"/>
      <c r="U356" s="62"/>
      <c r="V356" s="62"/>
      <c r="W356" s="62"/>
    </row>
    <row r="357" spans="1:23">
      <c r="A357" s="45"/>
      <c r="B357" s="46"/>
      <c r="C357" s="45"/>
      <c r="D357" s="45"/>
      <c r="E357" s="163"/>
      <c r="F357" s="163"/>
      <c r="G357" s="45"/>
      <c r="H357" s="164"/>
      <c r="I357" s="45"/>
      <c r="J357" s="45"/>
      <c r="K357" s="45"/>
      <c r="L357" s="45"/>
      <c r="M357" s="45"/>
      <c r="N357" s="45"/>
      <c r="O357" s="62"/>
      <c r="P357" s="62"/>
      <c r="Q357" s="62"/>
      <c r="R357" s="62"/>
      <c r="S357" s="62"/>
      <c r="T357" s="62"/>
      <c r="U357" s="62"/>
      <c r="V357" s="62"/>
      <c r="W357" s="62"/>
    </row>
    <row r="358" spans="1:23">
      <c r="A358" s="45"/>
      <c r="B358" s="46"/>
      <c r="C358" s="45"/>
      <c r="D358" s="45"/>
      <c r="E358" s="163"/>
      <c r="F358" s="163"/>
      <c r="G358" s="45"/>
      <c r="H358" s="164"/>
      <c r="I358" s="45"/>
      <c r="J358" s="45"/>
      <c r="K358" s="45"/>
      <c r="L358" s="45"/>
      <c r="M358" s="45"/>
      <c r="N358" s="45"/>
      <c r="O358" s="62"/>
      <c r="P358" s="62"/>
      <c r="Q358" s="62"/>
      <c r="R358" s="62"/>
      <c r="S358" s="62"/>
      <c r="T358" s="62"/>
      <c r="U358" s="62"/>
      <c r="V358" s="62"/>
      <c r="W358" s="62"/>
    </row>
    <row r="359" spans="1:23">
      <c r="A359" s="45"/>
      <c r="B359" s="46"/>
      <c r="C359" s="45"/>
      <c r="D359" s="45"/>
      <c r="E359" s="163"/>
      <c r="F359" s="163"/>
      <c r="G359" s="45"/>
      <c r="H359" s="164"/>
      <c r="I359" s="45"/>
      <c r="J359" s="45"/>
      <c r="K359" s="45"/>
      <c r="L359" s="45"/>
      <c r="M359" s="45"/>
      <c r="N359" s="45"/>
      <c r="O359" s="62"/>
      <c r="P359" s="62"/>
      <c r="Q359" s="62"/>
      <c r="R359" s="62"/>
      <c r="S359" s="62"/>
      <c r="T359" s="62"/>
      <c r="U359" s="62"/>
      <c r="V359" s="62"/>
      <c r="W359" s="62"/>
    </row>
    <row r="360" spans="1:23">
      <c r="A360" s="45"/>
      <c r="B360" s="46"/>
      <c r="C360" s="45"/>
      <c r="D360" s="45"/>
      <c r="E360" s="163"/>
      <c r="F360" s="163"/>
      <c r="G360" s="45"/>
      <c r="H360" s="164"/>
      <c r="I360" s="45"/>
      <c r="J360" s="45"/>
      <c r="K360" s="45"/>
      <c r="L360" s="45"/>
      <c r="M360" s="45"/>
      <c r="N360" s="45"/>
      <c r="O360" s="62"/>
      <c r="P360" s="62"/>
      <c r="Q360" s="62"/>
      <c r="R360" s="62"/>
      <c r="S360" s="62"/>
      <c r="T360" s="62"/>
      <c r="U360" s="62"/>
      <c r="V360" s="62"/>
      <c r="W360" s="62"/>
    </row>
    <row r="361" spans="1:23">
      <c r="A361" s="45"/>
      <c r="B361" s="46"/>
      <c r="C361" s="45"/>
      <c r="D361" s="45"/>
      <c r="E361" s="163"/>
      <c r="F361" s="163"/>
      <c r="G361" s="45"/>
      <c r="H361" s="164"/>
      <c r="I361" s="45"/>
      <c r="J361" s="45"/>
      <c r="K361" s="45"/>
      <c r="L361" s="45"/>
      <c r="M361" s="45"/>
      <c r="N361" s="45"/>
      <c r="O361" s="62"/>
      <c r="P361" s="62"/>
      <c r="Q361" s="62"/>
      <c r="R361" s="62"/>
      <c r="S361" s="62"/>
      <c r="T361" s="62"/>
      <c r="U361" s="62"/>
      <c r="V361" s="62"/>
      <c r="W361" s="62"/>
    </row>
    <row r="362" spans="1:23">
      <c r="A362" s="45"/>
      <c r="B362" s="46"/>
      <c r="C362" s="45"/>
      <c r="D362" s="45"/>
      <c r="E362" s="163"/>
      <c r="F362" s="163"/>
      <c r="G362" s="45"/>
      <c r="H362" s="164"/>
      <c r="I362" s="45"/>
      <c r="J362" s="45"/>
      <c r="K362" s="45"/>
      <c r="L362" s="45"/>
      <c r="M362" s="45"/>
      <c r="N362" s="45"/>
      <c r="O362" s="62"/>
      <c r="P362" s="62"/>
      <c r="Q362" s="62"/>
      <c r="R362" s="62"/>
      <c r="S362" s="62"/>
      <c r="T362" s="62"/>
      <c r="U362" s="62"/>
      <c r="V362" s="62"/>
      <c r="W362" s="62"/>
    </row>
    <row r="363" spans="1:23">
      <c r="A363" s="45"/>
      <c r="B363" s="46"/>
      <c r="C363" s="45"/>
      <c r="D363" s="45"/>
      <c r="E363" s="163"/>
      <c r="F363" s="163"/>
      <c r="G363" s="45"/>
      <c r="H363" s="164"/>
      <c r="I363" s="45"/>
      <c r="J363" s="45"/>
      <c r="K363" s="45"/>
      <c r="L363" s="45"/>
      <c r="M363" s="45"/>
      <c r="N363" s="45"/>
      <c r="O363" s="62"/>
      <c r="P363" s="62"/>
      <c r="Q363" s="62"/>
      <c r="R363" s="62"/>
      <c r="S363" s="62"/>
      <c r="T363" s="62"/>
      <c r="U363" s="62"/>
      <c r="V363" s="62"/>
      <c r="W363" s="62"/>
    </row>
    <row r="364" spans="1:23">
      <c r="A364" s="45"/>
      <c r="B364" s="46"/>
      <c r="C364" s="45"/>
      <c r="D364" s="45"/>
      <c r="E364" s="163"/>
      <c r="F364" s="163"/>
      <c r="G364" s="45"/>
      <c r="H364" s="164"/>
      <c r="I364" s="45"/>
      <c r="J364" s="45"/>
      <c r="K364" s="45"/>
      <c r="L364" s="45"/>
      <c r="M364" s="45"/>
      <c r="N364" s="45"/>
      <c r="O364" s="62"/>
      <c r="P364" s="62"/>
      <c r="Q364" s="62"/>
      <c r="R364" s="62"/>
      <c r="S364" s="62"/>
      <c r="T364" s="62"/>
      <c r="U364" s="62"/>
      <c r="V364" s="62"/>
      <c r="W364" s="62"/>
    </row>
    <row r="365" spans="1:23">
      <c r="A365" s="45"/>
      <c r="B365" s="46"/>
      <c r="C365" s="45"/>
      <c r="D365" s="45"/>
      <c r="E365" s="163"/>
      <c r="F365" s="163"/>
      <c r="G365" s="45"/>
      <c r="H365" s="164"/>
      <c r="I365" s="45"/>
      <c r="J365" s="45"/>
      <c r="K365" s="45"/>
      <c r="L365" s="45"/>
      <c r="M365" s="45"/>
      <c r="N365" s="45"/>
      <c r="O365" s="62"/>
      <c r="P365" s="62"/>
      <c r="Q365" s="62"/>
      <c r="R365" s="62"/>
      <c r="S365" s="62"/>
      <c r="T365" s="62"/>
      <c r="U365" s="62"/>
      <c r="V365" s="62"/>
      <c r="W365" s="62"/>
    </row>
  </sheetData>
  <mergeCells count="4">
    <mergeCell ref="A1:I1"/>
    <mergeCell ref="A2:I2"/>
    <mergeCell ref="M2:W2"/>
    <mergeCell ref="E3:I3"/>
  </mergeCells>
  <conditionalFormatting sqref="A6:A21">
    <cfRule type="cellIs" dxfId="0" priority="1" operator="lessThan">
      <formula>0</formula>
    </cfRule>
  </conditionalFormatting>
  <printOptions horizontalCentered="1"/>
  <pageMargins left="0" right="0" top="0" bottom="0" header="0" footer="0"/>
  <pageSetup paperSize="8" scale="85" orientation="landscape" blackAndWhite="1" horizontalDpi="1200" verticalDpi="1200" r:id="rId1"/>
  <headerFooter>
    <oddFooter>&amp;C &amp;P</oddFooter>
  </headerFooter>
  <rowBreaks count="1" manualBreakCount="1">
    <brk id="5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6"/>
  <sheetViews>
    <sheetView tabSelected="1" view="pageBreakPreview" zoomScale="60" zoomScaleNormal="40" workbookViewId="0">
      <pane ySplit="4" topLeftCell="A5" activePane="bottomLeft" state="frozen"/>
      <selection pane="bottomLeft" sqref="A1:I1"/>
    </sheetView>
  </sheetViews>
  <sheetFormatPr defaultColWidth="8" defaultRowHeight="20.25" outlineLevelCol="1"/>
  <cols>
    <col min="1" max="1" width="8" style="40" customWidth="1"/>
    <col min="2" max="2" width="58.28515625" style="165" customWidth="1"/>
    <col min="3" max="3" width="20.7109375" style="40" customWidth="1" outlineLevel="1"/>
    <col min="4" max="4" width="3.7109375" style="41" hidden="1" customWidth="1" outlineLevel="1"/>
    <col min="5" max="5" width="20.7109375" style="166" customWidth="1" collapsed="1"/>
    <col min="6" max="6" width="20.85546875" style="166" customWidth="1"/>
    <col min="7" max="7" width="16.85546875" style="40" hidden="1" customWidth="1"/>
    <col min="8" max="8" width="45.28515625" style="167" customWidth="1"/>
    <col min="9" max="9" width="52.42578125" style="40" customWidth="1"/>
    <col min="10" max="10" width="21.140625" style="40" hidden="1" customWidth="1"/>
    <col min="11" max="11" width="17.5703125" style="40" hidden="1" customWidth="1"/>
    <col min="12" max="12" width="15.28515625" style="40" hidden="1" customWidth="1"/>
    <col min="13" max="13" width="27.28515625" style="168" hidden="1" customWidth="1"/>
    <col min="14" max="14" width="19.7109375" style="40" hidden="1" customWidth="1"/>
    <col min="15" max="15" width="32.140625" style="41" hidden="1" customWidth="1"/>
    <col min="16" max="16" width="16.7109375" style="41" hidden="1" customWidth="1"/>
    <col min="17" max="24" width="8" style="41" hidden="1" customWidth="1"/>
    <col min="25" max="25" width="24.140625" style="42" hidden="1" customWidth="1"/>
    <col min="26" max="26" width="26.5703125" style="43" hidden="1" customWidth="1"/>
    <col min="27" max="27" width="17.85546875" style="43" hidden="1" customWidth="1"/>
    <col min="28" max="28" width="18.7109375" style="43" hidden="1" customWidth="1"/>
    <col min="29" max="29" width="20.140625" style="41" customWidth="1"/>
    <col min="30" max="30" width="18.85546875" style="41" customWidth="1"/>
    <col min="31" max="31" width="26.28515625" style="41" customWidth="1"/>
    <col min="32" max="32" width="17.140625" style="41" customWidth="1"/>
    <col min="33" max="16384" width="8" style="41"/>
  </cols>
  <sheetData>
    <row r="1" spans="1:42" ht="58.15" customHeight="1">
      <c r="A1" s="290" t="s">
        <v>203</v>
      </c>
      <c r="B1" s="290"/>
      <c r="C1" s="290"/>
      <c r="D1" s="290"/>
      <c r="E1" s="290"/>
      <c r="F1" s="290"/>
      <c r="G1" s="290"/>
      <c r="H1" s="290"/>
      <c r="I1" s="290"/>
      <c r="J1" s="39"/>
      <c r="K1" s="39"/>
      <c r="L1" s="39"/>
      <c r="M1" s="39"/>
    </row>
    <row r="2" spans="1:42" ht="33" customHeight="1">
      <c r="A2" s="291" t="s">
        <v>187</v>
      </c>
      <c r="B2" s="291"/>
      <c r="C2" s="291"/>
      <c r="D2" s="291"/>
      <c r="E2" s="291"/>
      <c r="F2" s="291"/>
      <c r="G2" s="291"/>
      <c r="H2" s="291"/>
      <c r="I2" s="291"/>
      <c r="J2" s="44"/>
      <c r="K2" s="44"/>
      <c r="L2" s="44"/>
      <c r="M2" s="291" t="s">
        <v>86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</row>
    <row r="3" spans="1:42" ht="21" customHeight="1">
      <c r="A3" s="45"/>
      <c r="B3" s="46"/>
      <c r="C3" s="45"/>
      <c r="D3" s="45"/>
      <c r="E3" s="292" t="s">
        <v>38</v>
      </c>
      <c r="F3" s="292"/>
      <c r="G3" s="292"/>
      <c r="H3" s="292"/>
      <c r="I3" s="292"/>
      <c r="J3" s="47"/>
      <c r="K3" s="47"/>
      <c r="L3" s="48"/>
      <c r="M3" s="48"/>
      <c r="N3" s="49"/>
      <c r="O3" s="50"/>
      <c r="P3" s="50"/>
      <c r="Q3" s="50"/>
      <c r="R3" s="50"/>
      <c r="S3" s="51"/>
      <c r="T3" s="51"/>
      <c r="U3" s="51"/>
      <c r="V3" s="51"/>
      <c r="W3" s="51"/>
      <c r="X3" s="51"/>
      <c r="Y3" s="52"/>
      <c r="Z3" s="53"/>
      <c r="AA3" s="53"/>
      <c r="AB3" s="53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2" ht="85.15" customHeight="1">
      <c r="A4" s="54" t="s">
        <v>39</v>
      </c>
      <c r="B4" s="54" t="s">
        <v>87</v>
      </c>
      <c r="C4" s="54" t="s">
        <v>88</v>
      </c>
      <c r="D4" s="54" t="s">
        <v>89</v>
      </c>
      <c r="E4" s="54" t="s">
        <v>90</v>
      </c>
      <c r="F4" s="56" t="s">
        <v>91</v>
      </c>
      <c r="G4" s="56" t="s">
        <v>92</v>
      </c>
      <c r="H4" s="56" t="s">
        <v>93</v>
      </c>
      <c r="I4" s="56" t="s">
        <v>50</v>
      </c>
      <c r="J4" s="57"/>
      <c r="K4" s="58"/>
      <c r="L4" s="56" t="s">
        <v>94</v>
      </c>
      <c r="M4" s="59"/>
      <c r="N4" s="60">
        <f>+'[2]PB 01 Nguồn GĐ 26-30'!M8</f>
        <v>756568.52098450018</v>
      </c>
      <c r="O4" s="61">
        <f>+'[2]PB 01 Nguồn GĐ 26-30'!M8</f>
        <v>756568.52098450018</v>
      </c>
      <c r="P4" s="62"/>
      <c r="Q4" s="62"/>
      <c r="R4" s="62"/>
      <c r="S4" s="62"/>
      <c r="T4" s="62"/>
      <c r="U4" s="62"/>
      <c r="V4" s="62"/>
      <c r="W4" s="62"/>
      <c r="Y4" s="42" t="s">
        <v>95</v>
      </c>
      <c r="Z4" s="43" t="s">
        <v>96</v>
      </c>
      <c r="AA4" s="43" t="s">
        <v>97</v>
      </c>
      <c r="AB4" s="43" t="s">
        <v>98</v>
      </c>
    </row>
    <row r="5" spans="1:42" ht="56.45" customHeight="1">
      <c r="A5" s="146"/>
      <c r="B5" s="54" t="s">
        <v>99</v>
      </c>
      <c r="C5" s="29"/>
      <c r="D5" s="81"/>
      <c r="E5" s="117">
        <f>SUM(E6:E13)</f>
        <v>31700</v>
      </c>
      <c r="F5" s="77">
        <f>E5</f>
        <v>31700</v>
      </c>
      <c r="G5" s="81"/>
      <c r="H5" s="147"/>
      <c r="I5" s="147"/>
      <c r="J5" s="148"/>
      <c r="K5" s="149"/>
      <c r="L5" s="120">
        <f>SUM(L6:L13)</f>
        <v>32700</v>
      </c>
      <c r="M5" s="87">
        <f t="shared" ref="M5:M13" si="0">F5-L5</f>
        <v>-1000</v>
      </c>
      <c r="N5" s="45"/>
      <c r="O5" s="62"/>
      <c r="P5" s="62"/>
      <c r="Q5" s="62"/>
      <c r="R5" s="62"/>
      <c r="S5" s="62"/>
      <c r="T5" s="62"/>
      <c r="U5" s="62"/>
      <c r="V5" s="62"/>
      <c r="W5" s="62"/>
    </row>
    <row r="6" spans="1:42" ht="74.25" customHeight="1">
      <c r="A6" s="79">
        <v>1</v>
      </c>
      <c r="B6" s="34" t="s">
        <v>161</v>
      </c>
      <c r="C6" s="29" t="s">
        <v>102</v>
      </c>
      <c r="D6" s="81"/>
      <c r="E6" s="82">
        <v>5000</v>
      </c>
      <c r="F6" s="83">
        <f t="shared" ref="F6:F10" si="1">E6</f>
        <v>5000</v>
      </c>
      <c r="G6" s="81" t="s">
        <v>103</v>
      </c>
      <c r="H6" s="79" t="s">
        <v>162</v>
      </c>
      <c r="I6" s="79" t="s">
        <v>156</v>
      </c>
      <c r="J6" s="84"/>
      <c r="K6" s="85"/>
      <c r="L6" s="86">
        <v>5000</v>
      </c>
      <c r="M6" s="87">
        <f t="shared" si="0"/>
        <v>0</v>
      </c>
      <c r="N6" s="45"/>
      <c r="O6" s="62"/>
      <c r="P6" s="62"/>
      <c r="Q6" s="62"/>
      <c r="R6" s="62"/>
      <c r="S6" s="62"/>
      <c r="T6" s="62"/>
      <c r="U6" s="62"/>
      <c r="V6" s="62"/>
      <c r="W6" s="62"/>
    </row>
    <row r="7" spans="1:42" ht="74.25" customHeight="1">
      <c r="A7" s="79">
        <v>2</v>
      </c>
      <c r="B7" s="34" t="s">
        <v>163</v>
      </c>
      <c r="C7" s="29" t="s">
        <v>102</v>
      </c>
      <c r="D7" s="81"/>
      <c r="E7" s="82">
        <v>2200</v>
      </c>
      <c r="F7" s="83">
        <f t="shared" si="1"/>
        <v>2200</v>
      </c>
      <c r="G7" s="81" t="s">
        <v>103</v>
      </c>
      <c r="H7" s="79" t="s">
        <v>162</v>
      </c>
      <c r="I7" s="79" t="s">
        <v>156</v>
      </c>
      <c r="J7" s="84"/>
      <c r="K7" s="85"/>
      <c r="L7" s="86">
        <v>2200</v>
      </c>
      <c r="M7" s="87">
        <f t="shared" si="0"/>
        <v>0</v>
      </c>
      <c r="N7" s="45"/>
      <c r="O7" s="62"/>
      <c r="P7" s="62"/>
      <c r="Q7" s="62"/>
      <c r="R7" s="62"/>
      <c r="S7" s="62"/>
      <c r="T7" s="62"/>
      <c r="U7" s="62"/>
      <c r="V7" s="62"/>
      <c r="W7" s="62"/>
    </row>
    <row r="8" spans="1:42" ht="74.25" customHeight="1">
      <c r="A8" s="79">
        <v>3</v>
      </c>
      <c r="B8" s="34" t="s">
        <v>164</v>
      </c>
      <c r="C8" s="29" t="s">
        <v>102</v>
      </c>
      <c r="D8" s="81"/>
      <c r="E8" s="82">
        <v>2500</v>
      </c>
      <c r="F8" s="83">
        <f t="shared" si="1"/>
        <v>2500</v>
      </c>
      <c r="G8" s="81" t="s">
        <v>103</v>
      </c>
      <c r="H8" s="79" t="s">
        <v>162</v>
      </c>
      <c r="I8" s="79" t="s">
        <v>156</v>
      </c>
      <c r="J8" s="84"/>
      <c r="K8" s="85"/>
      <c r="L8" s="86">
        <v>2500</v>
      </c>
      <c r="M8" s="87">
        <f t="shared" si="0"/>
        <v>0</v>
      </c>
      <c r="N8" s="45"/>
      <c r="O8" s="62" t="e">
        <f>F9+F10+F11+F12+#REF!+#REF!</f>
        <v>#REF!</v>
      </c>
      <c r="P8" s="62"/>
      <c r="Q8" s="62"/>
      <c r="R8" s="62"/>
      <c r="S8" s="62"/>
      <c r="T8" s="62"/>
      <c r="U8" s="62"/>
      <c r="V8" s="62"/>
      <c r="W8" s="62"/>
    </row>
    <row r="9" spans="1:42" ht="74.25" customHeight="1">
      <c r="A9" s="79">
        <v>4</v>
      </c>
      <c r="B9" s="34" t="s">
        <v>165</v>
      </c>
      <c r="C9" s="29" t="s">
        <v>102</v>
      </c>
      <c r="D9" s="81"/>
      <c r="E9" s="82">
        <v>5800</v>
      </c>
      <c r="F9" s="83">
        <f>E9</f>
        <v>5800</v>
      </c>
      <c r="G9" s="81" t="s">
        <v>103</v>
      </c>
      <c r="H9" s="79" t="s">
        <v>113</v>
      </c>
      <c r="I9" s="79"/>
      <c r="J9" s="84"/>
      <c r="K9" s="85"/>
      <c r="L9" s="86">
        <v>5800</v>
      </c>
      <c r="M9" s="87">
        <f t="shared" si="0"/>
        <v>0</v>
      </c>
      <c r="N9" s="150"/>
      <c r="O9" s="62">
        <f>2600*22</f>
        <v>57200</v>
      </c>
      <c r="P9" s="62"/>
      <c r="Q9" s="62"/>
      <c r="R9" s="62"/>
      <c r="S9" s="62"/>
      <c r="T9" s="62"/>
      <c r="U9" s="62"/>
      <c r="V9" s="62"/>
      <c r="W9" s="62"/>
    </row>
    <row r="10" spans="1:42" ht="74.25" customHeight="1">
      <c r="A10" s="79">
        <v>5</v>
      </c>
      <c r="B10" s="34" t="s">
        <v>166</v>
      </c>
      <c r="C10" s="29" t="s">
        <v>102</v>
      </c>
      <c r="D10" s="81"/>
      <c r="E10" s="82">
        <v>2900</v>
      </c>
      <c r="F10" s="83">
        <f t="shared" si="1"/>
        <v>2900</v>
      </c>
      <c r="G10" s="81" t="s">
        <v>103</v>
      </c>
      <c r="H10" s="79" t="s">
        <v>113</v>
      </c>
      <c r="I10" s="79"/>
      <c r="J10" s="84"/>
      <c r="K10" s="85"/>
      <c r="L10" s="86">
        <v>2900</v>
      </c>
      <c r="M10" s="87">
        <f t="shared" si="0"/>
        <v>0</v>
      </c>
      <c r="N10" s="45"/>
      <c r="O10" s="62"/>
      <c r="P10" s="62"/>
      <c r="Q10" s="62"/>
      <c r="R10" s="62"/>
      <c r="S10" s="62"/>
      <c r="T10" s="62"/>
      <c r="U10" s="62"/>
      <c r="V10" s="62"/>
      <c r="W10" s="62"/>
    </row>
    <row r="11" spans="1:42" ht="74.25" customHeight="1">
      <c r="A11" s="79">
        <v>6</v>
      </c>
      <c r="B11" s="34" t="s">
        <v>167</v>
      </c>
      <c r="C11" s="29" t="s">
        <v>102</v>
      </c>
      <c r="D11" s="81"/>
      <c r="E11" s="82">
        <f>3300</f>
        <v>3300</v>
      </c>
      <c r="F11" s="83">
        <f>E11</f>
        <v>3300</v>
      </c>
      <c r="G11" s="81" t="s">
        <v>103</v>
      </c>
      <c r="H11" s="79" t="s">
        <v>113</v>
      </c>
      <c r="I11" s="79"/>
      <c r="J11" s="84"/>
      <c r="K11" s="85"/>
      <c r="L11" s="86">
        <v>3300</v>
      </c>
      <c r="M11" s="87">
        <f t="shared" si="0"/>
        <v>0</v>
      </c>
      <c r="N11" s="45"/>
      <c r="O11" s="62">
        <f>960*21000</f>
        <v>20160000</v>
      </c>
      <c r="P11" s="62"/>
      <c r="Q11" s="62"/>
      <c r="R11" s="62"/>
      <c r="S11" s="62"/>
      <c r="T11" s="62"/>
      <c r="U11" s="62"/>
      <c r="V11" s="62"/>
      <c r="W11" s="62"/>
      <c r="AE11" s="41" t="s">
        <v>168</v>
      </c>
      <c r="AF11" s="151" t="e">
        <f>#REF!-#REF!-32430</f>
        <v>#REF!</v>
      </c>
    </row>
    <row r="12" spans="1:42" ht="74.25" customHeight="1">
      <c r="A12" s="79">
        <v>7</v>
      </c>
      <c r="B12" s="34" t="s">
        <v>169</v>
      </c>
      <c r="C12" s="29" t="s">
        <v>102</v>
      </c>
      <c r="D12" s="81"/>
      <c r="E12" s="82">
        <v>5500</v>
      </c>
      <c r="F12" s="83">
        <f>E12</f>
        <v>5500</v>
      </c>
      <c r="G12" s="81" t="s">
        <v>103</v>
      </c>
      <c r="H12" s="79" t="s">
        <v>113</v>
      </c>
      <c r="I12" s="79"/>
      <c r="J12" s="84"/>
      <c r="K12" s="85"/>
      <c r="L12" s="86">
        <v>5500</v>
      </c>
      <c r="M12" s="87">
        <f t="shared" si="0"/>
        <v>0</v>
      </c>
      <c r="N12" s="45"/>
      <c r="O12" s="62">
        <f>2600*2200</f>
        <v>5720000</v>
      </c>
      <c r="P12" s="62"/>
      <c r="Q12" s="62"/>
      <c r="R12" s="62"/>
      <c r="S12" s="62"/>
      <c r="T12" s="62"/>
      <c r="U12" s="62"/>
      <c r="V12" s="62"/>
      <c r="W12" s="62"/>
      <c r="AC12" s="152" t="s">
        <v>170</v>
      </c>
      <c r="AD12" s="96" t="e">
        <f>#REF!+#REF!+#REF!</f>
        <v>#REF!</v>
      </c>
      <c r="AF12" s="153" t="e">
        <f>AF11+#REF!+#REF!+#REF!</f>
        <v>#REF!</v>
      </c>
    </row>
    <row r="13" spans="1:42" ht="74.25" customHeight="1">
      <c r="A13" s="79">
        <v>8</v>
      </c>
      <c r="B13" s="34" t="s">
        <v>171</v>
      </c>
      <c r="C13" s="29" t="s">
        <v>102</v>
      </c>
      <c r="D13" s="81"/>
      <c r="E13" s="82">
        <v>4500</v>
      </c>
      <c r="F13" s="83">
        <f>E13</f>
        <v>4500</v>
      </c>
      <c r="G13" s="81" t="s">
        <v>103</v>
      </c>
      <c r="H13" s="79" t="s">
        <v>113</v>
      </c>
      <c r="I13" s="79"/>
      <c r="J13" s="84"/>
      <c r="K13" s="154" t="s">
        <v>172</v>
      </c>
      <c r="L13" s="86">
        <v>5500</v>
      </c>
      <c r="M13" s="87">
        <f t="shared" si="0"/>
        <v>-1000</v>
      </c>
      <c r="N13" s="45"/>
      <c r="O13" s="62">
        <f>2600*2200</f>
        <v>5720000</v>
      </c>
      <c r="P13" s="62"/>
      <c r="Q13" s="62"/>
      <c r="R13" s="62"/>
      <c r="S13" s="62"/>
      <c r="T13" s="62"/>
      <c r="U13" s="62"/>
      <c r="V13" s="62"/>
      <c r="W13" s="62"/>
      <c r="AC13" s="41" t="s">
        <v>173</v>
      </c>
      <c r="AD13" s="41" t="s">
        <v>97</v>
      </c>
      <c r="AE13" s="41" t="s">
        <v>98</v>
      </c>
    </row>
    <row r="14" spans="1:42">
      <c r="A14" s="45"/>
      <c r="B14" s="46"/>
      <c r="C14" s="45"/>
      <c r="D14" s="45"/>
      <c r="E14" s="163"/>
      <c r="F14" s="163"/>
      <c r="G14" s="45"/>
      <c r="H14" s="164"/>
      <c r="I14" s="45"/>
      <c r="J14" s="45"/>
      <c r="K14" s="45"/>
      <c r="L14" s="45"/>
      <c r="M14" s="145" t="e">
        <f>#REF!+#REF!</f>
        <v>#REF!</v>
      </c>
      <c r="N14" s="45"/>
      <c r="O14" s="62"/>
      <c r="P14" s="62"/>
      <c r="Q14" s="62"/>
      <c r="R14" s="62"/>
      <c r="S14" s="62"/>
      <c r="T14" s="62"/>
      <c r="U14" s="62"/>
      <c r="V14" s="62"/>
      <c r="W14" s="62"/>
    </row>
    <row r="15" spans="1:42" ht="58.5" customHeight="1">
      <c r="A15" s="45"/>
      <c r="B15" s="46"/>
      <c r="C15" s="45"/>
      <c r="D15" s="45"/>
      <c r="E15" s="163"/>
      <c r="F15" s="163"/>
      <c r="G15" s="45"/>
      <c r="H15" s="164"/>
      <c r="I15" s="45"/>
      <c r="J15" s="45"/>
      <c r="K15" s="45"/>
      <c r="L15" s="45"/>
      <c r="M15" s="45"/>
      <c r="N15" s="45"/>
      <c r="O15" s="62">
        <v>2005</v>
      </c>
      <c r="P15" s="62"/>
      <c r="Q15" s="62"/>
      <c r="R15" s="62"/>
      <c r="S15" s="62"/>
      <c r="T15" s="62"/>
      <c r="U15" s="62"/>
      <c r="V15" s="62"/>
      <c r="W15" s="62"/>
      <c r="AF15" s="153"/>
    </row>
    <row r="16" spans="1:42">
      <c r="A16" s="45"/>
      <c r="B16" s="46"/>
      <c r="C16" s="45"/>
      <c r="D16" s="45"/>
      <c r="E16" s="163"/>
      <c r="F16" s="163"/>
      <c r="G16" s="45"/>
      <c r="H16" s="164"/>
      <c r="I16" s="45"/>
      <c r="J16" s="45"/>
      <c r="K16" s="45"/>
      <c r="L16" s="45"/>
      <c r="M16" s="45"/>
      <c r="N16" s="45"/>
      <c r="O16" s="163" t="s">
        <v>176</v>
      </c>
      <c r="P16" s="62"/>
      <c r="Q16" s="62"/>
      <c r="R16" s="62"/>
      <c r="S16" s="62"/>
      <c r="T16" s="62"/>
      <c r="U16" s="62"/>
      <c r="V16" s="62"/>
      <c r="W16" s="62"/>
    </row>
    <row r="17" spans="1:23">
      <c r="A17" s="45"/>
      <c r="B17" s="46"/>
      <c r="C17" s="45"/>
      <c r="D17" s="45"/>
      <c r="E17" s="163"/>
      <c r="F17" s="163"/>
      <c r="G17" s="45"/>
      <c r="H17" s="164"/>
      <c r="I17" s="45"/>
      <c r="J17" s="45"/>
      <c r="K17" s="45"/>
      <c r="L17" s="45"/>
      <c r="M17" s="45"/>
      <c r="N17" s="45"/>
      <c r="O17" s="62"/>
      <c r="P17" s="62"/>
      <c r="Q17" s="62"/>
      <c r="R17" s="62"/>
      <c r="S17" s="62"/>
      <c r="T17" s="62"/>
      <c r="U17" s="62"/>
      <c r="V17" s="62"/>
      <c r="W17" s="62"/>
    </row>
    <row r="18" spans="1:23">
      <c r="A18" s="45"/>
      <c r="B18" s="46"/>
      <c r="C18" s="45"/>
      <c r="D18" s="45"/>
      <c r="E18" s="163"/>
      <c r="F18" s="163"/>
      <c r="G18" s="45"/>
      <c r="H18" s="164"/>
      <c r="I18" s="45"/>
      <c r="J18" s="45"/>
      <c r="K18" s="45"/>
      <c r="L18" s="45"/>
      <c r="M18" s="45"/>
      <c r="N18" s="45"/>
      <c r="O18" s="62"/>
      <c r="P18" s="62"/>
      <c r="Q18" s="62"/>
      <c r="R18" s="62"/>
      <c r="S18" s="62"/>
      <c r="T18" s="62"/>
      <c r="U18" s="62"/>
      <c r="V18" s="62"/>
      <c r="W18" s="62"/>
    </row>
    <row r="19" spans="1:23">
      <c r="A19" s="45"/>
      <c r="B19" s="46"/>
      <c r="C19" s="45"/>
      <c r="D19" s="45"/>
      <c r="E19" s="163"/>
      <c r="F19" s="163"/>
      <c r="G19" s="45"/>
      <c r="H19" s="164"/>
      <c r="I19" s="45"/>
      <c r="J19" s="45"/>
      <c r="K19" s="45"/>
      <c r="L19" s="45"/>
      <c r="M19" s="45"/>
      <c r="N19" s="45"/>
      <c r="O19" s="62"/>
      <c r="P19" s="62"/>
      <c r="Q19" s="62"/>
      <c r="R19" s="62"/>
      <c r="S19" s="62"/>
      <c r="T19" s="62"/>
      <c r="U19" s="62"/>
      <c r="V19" s="62"/>
      <c r="W19" s="62"/>
    </row>
    <row r="20" spans="1:23">
      <c r="A20" s="45"/>
      <c r="B20" s="46"/>
      <c r="C20" s="45"/>
      <c r="D20" s="45"/>
      <c r="E20" s="163"/>
      <c r="F20" s="163"/>
      <c r="G20" s="45"/>
      <c r="H20" s="164"/>
      <c r="I20" s="45"/>
      <c r="J20" s="45"/>
      <c r="K20" s="45"/>
      <c r="L20" s="45"/>
      <c r="M20" s="45"/>
      <c r="N20" s="45"/>
      <c r="O20" s="62"/>
      <c r="P20" s="62"/>
      <c r="Q20" s="62"/>
      <c r="R20" s="62"/>
      <c r="S20" s="62"/>
      <c r="T20" s="62"/>
      <c r="U20" s="62"/>
      <c r="V20" s="62"/>
      <c r="W20" s="62"/>
    </row>
    <row r="21" spans="1:23">
      <c r="A21" s="45"/>
      <c r="B21" s="46"/>
      <c r="C21" s="45"/>
      <c r="D21" s="45"/>
      <c r="E21" s="163"/>
      <c r="F21" s="163"/>
      <c r="G21" s="45"/>
      <c r="H21" s="164"/>
      <c r="I21" s="45"/>
      <c r="J21" s="45"/>
      <c r="K21" s="45"/>
      <c r="L21" s="45"/>
      <c r="M21" s="45"/>
      <c r="N21" s="45"/>
      <c r="O21" s="62"/>
      <c r="P21" s="62"/>
      <c r="Q21" s="62"/>
      <c r="R21" s="62"/>
      <c r="S21" s="62"/>
      <c r="T21" s="62"/>
      <c r="U21" s="62"/>
      <c r="V21" s="62"/>
      <c r="W21" s="62"/>
    </row>
    <row r="22" spans="1:23">
      <c r="A22" s="45"/>
      <c r="B22" s="46"/>
      <c r="C22" s="45"/>
      <c r="D22" s="45"/>
      <c r="E22" s="163"/>
      <c r="F22" s="163"/>
      <c r="G22" s="45"/>
      <c r="H22" s="164"/>
      <c r="I22" s="45"/>
      <c r="J22" s="45"/>
      <c r="K22" s="45"/>
      <c r="L22" s="45"/>
      <c r="M22" s="45"/>
      <c r="N22" s="45"/>
      <c r="O22" s="62"/>
      <c r="P22" s="62"/>
      <c r="Q22" s="62"/>
      <c r="R22" s="62"/>
      <c r="S22" s="62"/>
      <c r="T22" s="62"/>
      <c r="U22" s="62"/>
      <c r="V22" s="62"/>
      <c r="W22" s="62"/>
    </row>
    <row r="23" spans="1:23">
      <c r="A23" s="45"/>
      <c r="B23" s="46"/>
      <c r="C23" s="45"/>
      <c r="D23" s="45"/>
      <c r="E23" s="163"/>
      <c r="F23" s="163"/>
      <c r="G23" s="45"/>
      <c r="H23" s="164"/>
      <c r="I23" s="45"/>
      <c r="J23" s="45"/>
      <c r="K23" s="45"/>
      <c r="L23" s="45"/>
      <c r="M23" s="45"/>
      <c r="N23" s="45"/>
      <c r="O23" s="62"/>
      <c r="P23" s="62"/>
      <c r="Q23" s="62"/>
      <c r="R23" s="62"/>
      <c r="S23" s="62"/>
      <c r="T23" s="62"/>
      <c r="U23" s="62"/>
      <c r="V23" s="62"/>
      <c r="W23" s="62"/>
    </row>
    <row r="24" spans="1:23">
      <c r="A24" s="45"/>
      <c r="B24" s="46"/>
      <c r="C24" s="45"/>
      <c r="D24" s="45"/>
      <c r="E24" s="163"/>
      <c r="F24" s="163"/>
      <c r="G24" s="45"/>
      <c r="H24" s="164"/>
      <c r="I24" s="45"/>
      <c r="J24" s="45"/>
      <c r="K24" s="45"/>
      <c r="L24" s="45"/>
      <c r="M24" s="45"/>
      <c r="N24" s="45"/>
      <c r="O24" s="62"/>
      <c r="P24" s="62"/>
      <c r="Q24" s="62"/>
      <c r="R24" s="62"/>
      <c r="S24" s="62"/>
      <c r="T24" s="62"/>
      <c r="U24" s="62"/>
      <c r="V24" s="62"/>
      <c r="W24" s="62"/>
    </row>
    <row r="25" spans="1:23">
      <c r="A25" s="45"/>
      <c r="B25" s="46"/>
      <c r="C25" s="45"/>
      <c r="D25" s="45"/>
      <c r="E25" s="163"/>
      <c r="F25" s="163"/>
      <c r="G25" s="45"/>
      <c r="H25" s="164"/>
      <c r="I25" s="45"/>
      <c r="J25" s="45"/>
      <c r="K25" s="45"/>
      <c r="L25" s="45"/>
      <c r="M25" s="45"/>
      <c r="N25" s="45"/>
      <c r="O25" s="62"/>
      <c r="P25" s="62"/>
      <c r="Q25" s="62"/>
      <c r="R25" s="62"/>
      <c r="S25" s="62"/>
      <c r="T25" s="62"/>
      <c r="U25" s="62"/>
      <c r="V25" s="62"/>
      <c r="W25" s="62"/>
    </row>
    <row r="26" spans="1:23">
      <c r="A26" s="45"/>
      <c r="B26" s="46"/>
      <c r="C26" s="45"/>
      <c r="D26" s="45"/>
      <c r="E26" s="163"/>
      <c r="F26" s="163"/>
      <c r="G26" s="45"/>
      <c r="H26" s="164"/>
      <c r="I26" s="45"/>
      <c r="J26" s="45"/>
      <c r="K26" s="45"/>
      <c r="L26" s="45"/>
      <c r="M26" s="45"/>
      <c r="N26" s="45"/>
      <c r="O26" s="62"/>
      <c r="P26" s="62"/>
      <c r="Q26" s="62"/>
      <c r="R26" s="62"/>
      <c r="S26" s="62"/>
      <c r="T26" s="62"/>
      <c r="U26" s="62"/>
      <c r="V26" s="62"/>
      <c r="W26" s="62"/>
    </row>
    <row r="27" spans="1:23">
      <c r="A27" s="45"/>
      <c r="B27" s="46"/>
      <c r="C27" s="45"/>
      <c r="D27" s="45"/>
      <c r="E27" s="163"/>
      <c r="F27" s="163"/>
      <c r="G27" s="45"/>
      <c r="H27" s="164"/>
      <c r="I27" s="45"/>
      <c r="J27" s="45"/>
      <c r="K27" s="45"/>
      <c r="L27" s="45"/>
      <c r="M27" s="45"/>
      <c r="N27" s="45"/>
      <c r="O27" s="62"/>
      <c r="P27" s="62"/>
      <c r="Q27" s="62"/>
      <c r="R27" s="62"/>
      <c r="S27" s="62"/>
      <c r="T27" s="62"/>
      <c r="U27" s="62"/>
      <c r="V27" s="62"/>
      <c r="W27" s="62"/>
    </row>
    <row r="28" spans="1:23">
      <c r="A28" s="45"/>
      <c r="B28" s="46"/>
      <c r="C28" s="45"/>
      <c r="D28" s="45"/>
      <c r="E28" s="163"/>
      <c r="F28" s="163"/>
      <c r="G28" s="45"/>
      <c r="H28" s="164"/>
      <c r="I28" s="45"/>
      <c r="J28" s="45"/>
      <c r="K28" s="45"/>
      <c r="L28" s="45"/>
      <c r="M28" s="45"/>
      <c r="N28" s="45"/>
      <c r="O28" s="62"/>
      <c r="P28" s="62"/>
      <c r="Q28" s="62"/>
      <c r="R28" s="62"/>
      <c r="S28" s="62"/>
      <c r="T28" s="62"/>
      <c r="U28" s="62"/>
      <c r="V28" s="62"/>
      <c r="W28" s="62"/>
    </row>
    <row r="29" spans="1:23">
      <c r="A29" s="45"/>
      <c r="B29" s="46"/>
      <c r="C29" s="45"/>
      <c r="D29" s="45"/>
      <c r="E29" s="163"/>
      <c r="F29" s="163"/>
      <c r="G29" s="45"/>
      <c r="H29" s="164"/>
      <c r="I29" s="45"/>
      <c r="J29" s="45"/>
      <c r="K29" s="45"/>
      <c r="L29" s="45"/>
      <c r="M29" s="45"/>
      <c r="N29" s="45"/>
      <c r="O29" s="62"/>
      <c r="P29" s="62"/>
      <c r="Q29" s="62"/>
      <c r="R29" s="62"/>
      <c r="S29" s="62"/>
      <c r="T29" s="62"/>
      <c r="U29" s="62"/>
      <c r="V29" s="62"/>
      <c r="W29" s="62"/>
    </row>
    <row r="30" spans="1:23">
      <c r="A30" s="45"/>
      <c r="B30" s="46"/>
      <c r="C30" s="45"/>
      <c r="D30" s="45"/>
      <c r="E30" s="163"/>
      <c r="F30" s="163"/>
      <c r="G30" s="45"/>
      <c r="H30" s="164"/>
      <c r="I30" s="45"/>
      <c r="J30" s="45"/>
      <c r="K30" s="45"/>
      <c r="L30" s="45"/>
      <c r="M30" s="45"/>
      <c r="N30" s="45"/>
      <c r="O30" s="62"/>
      <c r="P30" s="62"/>
      <c r="Q30" s="62"/>
      <c r="R30" s="62"/>
      <c r="S30" s="62"/>
      <c r="T30" s="62"/>
      <c r="U30" s="62"/>
      <c r="V30" s="62"/>
      <c r="W30" s="62"/>
    </row>
    <row r="31" spans="1:23">
      <c r="A31" s="45"/>
      <c r="B31" s="46"/>
      <c r="C31" s="45"/>
      <c r="D31" s="45"/>
      <c r="E31" s="163"/>
      <c r="F31" s="163"/>
      <c r="G31" s="45"/>
      <c r="H31" s="164"/>
      <c r="I31" s="45"/>
      <c r="J31" s="45"/>
      <c r="K31" s="45"/>
      <c r="L31" s="45"/>
      <c r="M31" s="45"/>
      <c r="N31" s="45"/>
      <c r="O31" s="62"/>
      <c r="P31" s="62"/>
      <c r="Q31" s="62"/>
      <c r="R31" s="62"/>
      <c r="S31" s="62"/>
      <c r="T31" s="62"/>
      <c r="U31" s="62"/>
      <c r="V31" s="62"/>
      <c r="W31" s="62"/>
    </row>
    <row r="32" spans="1:23">
      <c r="A32" s="45"/>
      <c r="B32" s="46"/>
      <c r="C32" s="45"/>
      <c r="D32" s="45"/>
      <c r="E32" s="163"/>
      <c r="F32" s="163"/>
      <c r="G32" s="45"/>
      <c r="H32" s="164"/>
      <c r="I32" s="45"/>
      <c r="J32" s="45"/>
      <c r="K32" s="45"/>
      <c r="L32" s="45"/>
      <c r="M32" s="45"/>
      <c r="N32" s="45"/>
      <c r="O32" s="62"/>
      <c r="P32" s="62"/>
      <c r="Q32" s="62"/>
      <c r="R32" s="62"/>
      <c r="S32" s="62"/>
      <c r="T32" s="62"/>
      <c r="U32" s="62"/>
      <c r="V32" s="62"/>
      <c r="W32" s="62"/>
    </row>
    <row r="33" spans="1:23">
      <c r="A33" s="45"/>
      <c r="B33" s="46"/>
      <c r="C33" s="45"/>
      <c r="D33" s="45"/>
      <c r="E33" s="163"/>
      <c r="F33" s="163"/>
      <c r="G33" s="45"/>
      <c r="H33" s="164"/>
      <c r="I33" s="45"/>
      <c r="J33" s="45"/>
      <c r="K33" s="45"/>
      <c r="L33" s="45"/>
      <c r="M33" s="45"/>
      <c r="N33" s="45"/>
      <c r="O33" s="62"/>
      <c r="P33" s="62"/>
      <c r="Q33" s="62"/>
      <c r="R33" s="62"/>
      <c r="S33" s="62"/>
      <c r="T33" s="62"/>
      <c r="U33" s="62"/>
      <c r="V33" s="62"/>
      <c r="W33" s="62"/>
    </row>
    <row r="34" spans="1:23">
      <c r="A34" s="45"/>
      <c r="B34" s="46"/>
      <c r="C34" s="45"/>
      <c r="D34" s="45"/>
      <c r="E34" s="163"/>
      <c r="F34" s="163"/>
      <c r="G34" s="45"/>
      <c r="H34" s="164"/>
      <c r="I34" s="45"/>
      <c r="J34" s="45"/>
      <c r="K34" s="45"/>
      <c r="L34" s="45"/>
      <c r="M34" s="45"/>
      <c r="N34" s="45"/>
      <c r="O34" s="62"/>
      <c r="P34" s="62"/>
      <c r="Q34" s="62"/>
      <c r="R34" s="62"/>
      <c r="S34" s="62"/>
      <c r="T34" s="62"/>
      <c r="U34" s="62"/>
      <c r="V34" s="62"/>
      <c r="W34" s="62"/>
    </row>
    <row r="35" spans="1:23">
      <c r="A35" s="45"/>
      <c r="B35" s="46"/>
      <c r="C35" s="45"/>
      <c r="D35" s="45"/>
      <c r="E35" s="163"/>
      <c r="F35" s="163"/>
      <c r="G35" s="45"/>
      <c r="H35" s="164"/>
      <c r="I35" s="45"/>
      <c r="J35" s="45"/>
      <c r="K35" s="45"/>
      <c r="L35" s="45"/>
      <c r="M35" s="45"/>
      <c r="N35" s="45"/>
      <c r="O35" s="62"/>
      <c r="P35" s="62"/>
      <c r="Q35" s="62"/>
      <c r="R35" s="62"/>
      <c r="S35" s="62"/>
      <c r="T35" s="62"/>
      <c r="U35" s="62"/>
      <c r="V35" s="62"/>
      <c r="W35" s="62"/>
    </row>
    <row r="36" spans="1:23">
      <c r="A36" s="45"/>
      <c r="B36" s="46"/>
      <c r="C36" s="45"/>
      <c r="D36" s="45"/>
      <c r="E36" s="163"/>
      <c r="F36" s="163"/>
      <c r="G36" s="45"/>
      <c r="H36" s="164"/>
      <c r="I36" s="45"/>
      <c r="J36" s="45"/>
      <c r="K36" s="45"/>
      <c r="L36" s="45"/>
      <c r="M36" s="45"/>
      <c r="N36" s="45"/>
      <c r="O36" s="62"/>
      <c r="P36" s="62"/>
      <c r="Q36" s="62"/>
      <c r="R36" s="62"/>
      <c r="S36" s="62"/>
      <c r="T36" s="62"/>
      <c r="U36" s="62"/>
      <c r="V36" s="62"/>
      <c r="W36" s="62"/>
    </row>
    <row r="37" spans="1:23">
      <c r="A37" s="45"/>
      <c r="B37" s="46"/>
      <c r="C37" s="45"/>
      <c r="D37" s="45"/>
      <c r="E37" s="163"/>
      <c r="F37" s="163"/>
      <c r="G37" s="45"/>
      <c r="H37" s="164"/>
      <c r="I37" s="45"/>
      <c r="J37" s="45"/>
      <c r="K37" s="45"/>
      <c r="L37" s="45"/>
      <c r="M37" s="45"/>
      <c r="N37" s="45"/>
      <c r="O37" s="62"/>
      <c r="P37" s="62"/>
      <c r="Q37" s="62"/>
      <c r="R37" s="62"/>
      <c r="S37" s="62"/>
      <c r="T37" s="62"/>
      <c r="U37" s="62"/>
      <c r="V37" s="62"/>
      <c r="W37" s="62"/>
    </row>
    <row r="38" spans="1:23">
      <c r="A38" s="45"/>
      <c r="B38" s="46"/>
      <c r="C38" s="45"/>
      <c r="D38" s="45"/>
      <c r="E38" s="163"/>
      <c r="F38" s="163"/>
      <c r="G38" s="45"/>
      <c r="H38" s="164"/>
      <c r="I38" s="45"/>
      <c r="J38" s="45"/>
      <c r="K38" s="45"/>
      <c r="L38" s="45"/>
      <c r="M38" s="45"/>
      <c r="N38" s="45"/>
      <c r="O38" s="62"/>
      <c r="P38" s="62"/>
      <c r="Q38" s="62"/>
      <c r="R38" s="62"/>
      <c r="S38" s="62"/>
      <c r="T38" s="62"/>
      <c r="U38" s="62"/>
      <c r="V38" s="62"/>
      <c r="W38" s="62"/>
    </row>
    <row r="39" spans="1:23">
      <c r="A39" s="45"/>
      <c r="B39" s="46"/>
      <c r="C39" s="45"/>
      <c r="D39" s="45"/>
      <c r="E39" s="163"/>
      <c r="F39" s="163"/>
      <c r="G39" s="45"/>
      <c r="H39" s="164"/>
      <c r="I39" s="45"/>
      <c r="J39" s="45"/>
      <c r="K39" s="45"/>
      <c r="L39" s="45"/>
      <c r="M39" s="45"/>
      <c r="N39" s="45"/>
      <c r="O39" s="62"/>
      <c r="P39" s="62"/>
      <c r="Q39" s="62"/>
      <c r="R39" s="62"/>
      <c r="S39" s="62"/>
      <c r="T39" s="62"/>
      <c r="U39" s="62"/>
      <c r="V39" s="62"/>
      <c r="W39" s="62"/>
    </row>
    <row r="40" spans="1:23">
      <c r="A40" s="45"/>
      <c r="B40" s="46"/>
      <c r="C40" s="45"/>
      <c r="D40" s="45"/>
      <c r="E40" s="163"/>
      <c r="F40" s="163"/>
      <c r="G40" s="45"/>
      <c r="H40" s="164"/>
      <c r="I40" s="45"/>
      <c r="J40" s="45"/>
      <c r="K40" s="45"/>
      <c r="L40" s="45"/>
      <c r="M40" s="45"/>
      <c r="N40" s="45"/>
      <c r="O40" s="62"/>
      <c r="P40" s="62"/>
      <c r="Q40" s="62"/>
      <c r="R40" s="62"/>
      <c r="S40" s="62"/>
      <c r="T40" s="62"/>
      <c r="U40" s="62"/>
      <c r="V40" s="62"/>
      <c r="W40" s="62"/>
    </row>
    <row r="41" spans="1:23">
      <c r="A41" s="45"/>
      <c r="B41" s="46"/>
      <c r="C41" s="45"/>
      <c r="D41" s="45"/>
      <c r="E41" s="163"/>
      <c r="F41" s="163"/>
      <c r="G41" s="45"/>
      <c r="H41" s="164"/>
      <c r="I41" s="45"/>
      <c r="J41" s="45"/>
      <c r="K41" s="45"/>
      <c r="L41" s="45"/>
      <c r="M41" s="45"/>
      <c r="N41" s="45"/>
      <c r="O41" s="62"/>
      <c r="P41" s="62"/>
      <c r="Q41" s="62"/>
      <c r="R41" s="62"/>
      <c r="S41" s="62"/>
      <c r="T41" s="62"/>
      <c r="U41" s="62"/>
      <c r="V41" s="62"/>
      <c r="W41" s="62"/>
    </row>
    <row r="42" spans="1:23">
      <c r="A42" s="45"/>
      <c r="B42" s="46"/>
      <c r="C42" s="45"/>
      <c r="D42" s="45"/>
      <c r="E42" s="163"/>
      <c r="F42" s="163"/>
      <c r="G42" s="45"/>
      <c r="H42" s="164"/>
      <c r="I42" s="45"/>
      <c r="J42" s="45"/>
      <c r="K42" s="45"/>
      <c r="L42" s="45"/>
      <c r="M42" s="45"/>
      <c r="N42" s="45"/>
      <c r="O42" s="62"/>
      <c r="P42" s="62"/>
      <c r="Q42" s="62"/>
      <c r="R42" s="62"/>
      <c r="S42" s="62"/>
      <c r="T42" s="62"/>
      <c r="U42" s="62"/>
      <c r="V42" s="62"/>
      <c r="W42" s="62"/>
    </row>
    <row r="43" spans="1:23">
      <c r="A43" s="45"/>
      <c r="B43" s="46"/>
      <c r="C43" s="45"/>
      <c r="D43" s="45"/>
      <c r="E43" s="163"/>
      <c r="F43" s="163"/>
      <c r="G43" s="45"/>
      <c r="H43" s="164"/>
      <c r="I43" s="45"/>
      <c r="J43" s="45"/>
      <c r="K43" s="45"/>
      <c r="L43" s="45"/>
      <c r="M43" s="45"/>
      <c r="N43" s="45"/>
      <c r="O43" s="62"/>
      <c r="P43" s="62"/>
      <c r="Q43" s="62"/>
      <c r="R43" s="62"/>
      <c r="S43" s="62"/>
      <c r="T43" s="62"/>
      <c r="U43" s="62"/>
      <c r="V43" s="62"/>
      <c r="W43" s="62"/>
    </row>
    <row r="44" spans="1:23">
      <c r="A44" s="45"/>
      <c r="B44" s="46"/>
      <c r="C44" s="45"/>
      <c r="D44" s="45"/>
      <c r="E44" s="163"/>
      <c r="F44" s="163"/>
      <c r="G44" s="45"/>
      <c r="H44" s="164"/>
      <c r="I44" s="45"/>
      <c r="J44" s="45"/>
      <c r="K44" s="45"/>
      <c r="L44" s="45"/>
      <c r="M44" s="45"/>
      <c r="N44" s="45"/>
      <c r="O44" s="62"/>
      <c r="P44" s="62"/>
      <c r="Q44" s="62"/>
      <c r="R44" s="62"/>
      <c r="S44" s="62"/>
      <c r="T44" s="62"/>
      <c r="U44" s="62"/>
      <c r="V44" s="62"/>
      <c r="W44" s="62"/>
    </row>
    <row r="45" spans="1:23">
      <c r="A45" s="45"/>
      <c r="B45" s="46"/>
      <c r="C45" s="45"/>
      <c r="D45" s="45"/>
      <c r="E45" s="163"/>
      <c r="F45" s="163"/>
      <c r="G45" s="45"/>
      <c r="H45" s="164"/>
      <c r="I45" s="45"/>
      <c r="J45" s="45"/>
      <c r="K45" s="45"/>
      <c r="L45" s="45"/>
      <c r="M45" s="45"/>
      <c r="N45" s="45"/>
      <c r="O45" s="62"/>
      <c r="P45" s="62"/>
      <c r="Q45" s="62"/>
      <c r="R45" s="62"/>
      <c r="S45" s="62"/>
      <c r="T45" s="62"/>
      <c r="U45" s="62"/>
      <c r="V45" s="62"/>
      <c r="W45" s="62"/>
    </row>
    <row r="46" spans="1:23">
      <c r="A46" s="45"/>
      <c r="B46" s="46"/>
      <c r="C46" s="45"/>
      <c r="D46" s="45"/>
      <c r="E46" s="163"/>
      <c r="F46" s="163"/>
      <c r="G46" s="45"/>
      <c r="H46" s="164"/>
      <c r="I46" s="45"/>
      <c r="J46" s="45"/>
      <c r="K46" s="45"/>
      <c r="L46" s="45"/>
      <c r="M46" s="45"/>
      <c r="N46" s="45"/>
      <c r="O46" s="62"/>
      <c r="P46" s="62"/>
      <c r="Q46" s="62"/>
      <c r="R46" s="62"/>
      <c r="S46" s="62"/>
      <c r="T46" s="62"/>
      <c r="U46" s="62"/>
      <c r="V46" s="62"/>
      <c r="W46" s="62"/>
    </row>
    <row r="47" spans="1:23">
      <c r="A47" s="45"/>
      <c r="B47" s="46"/>
      <c r="C47" s="45"/>
      <c r="D47" s="45"/>
      <c r="E47" s="163"/>
      <c r="F47" s="163"/>
      <c r="G47" s="45"/>
      <c r="H47" s="164"/>
      <c r="I47" s="45"/>
      <c r="J47" s="45"/>
      <c r="K47" s="45"/>
      <c r="L47" s="45"/>
      <c r="M47" s="45"/>
      <c r="N47" s="45"/>
      <c r="O47" s="62"/>
      <c r="P47" s="62"/>
      <c r="Q47" s="62"/>
      <c r="R47" s="62"/>
      <c r="S47" s="62"/>
      <c r="T47" s="62"/>
      <c r="U47" s="62"/>
      <c r="V47" s="62"/>
      <c r="W47" s="62"/>
    </row>
    <row r="48" spans="1:23">
      <c r="A48" s="45"/>
      <c r="B48" s="46"/>
      <c r="C48" s="45"/>
      <c r="D48" s="45"/>
      <c r="E48" s="163"/>
      <c r="F48" s="163"/>
      <c r="G48" s="45"/>
      <c r="H48" s="164"/>
      <c r="I48" s="45"/>
      <c r="J48" s="45"/>
      <c r="K48" s="45"/>
      <c r="L48" s="45"/>
      <c r="M48" s="45"/>
      <c r="N48" s="45"/>
      <c r="O48" s="62"/>
      <c r="P48" s="62"/>
      <c r="Q48" s="62"/>
      <c r="R48" s="62"/>
      <c r="S48" s="62"/>
      <c r="T48" s="62"/>
      <c r="U48" s="62"/>
      <c r="V48" s="62"/>
      <c r="W48" s="62"/>
    </row>
    <row r="49" spans="1:23">
      <c r="A49" s="45"/>
      <c r="B49" s="46"/>
      <c r="C49" s="45"/>
      <c r="D49" s="45"/>
      <c r="E49" s="163"/>
      <c r="F49" s="163"/>
      <c r="G49" s="45"/>
      <c r="H49" s="164"/>
      <c r="I49" s="45"/>
      <c r="J49" s="45"/>
      <c r="K49" s="45"/>
      <c r="L49" s="45"/>
      <c r="M49" s="45"/>
      <c r="N49" s="45"/>
      <c r="O49" s="62"/>
      <c r="P49" s="62"/>
      <c r="Q49" s="62"/>
      <c r="R49" s="62"/>
      <c r="S49" s="62"/>
      <c r="T49" s="62"/>
      <c r="U49" s="62"/>
      <c r="V49" s="62"/>
      <c r="W49" s="62"/>
    </row>
    <row r="50" spans="1:23">
      <c r="A50" s="45"/>
      <c r="B50" s="46"/>
      <c r="C50" s="45"/>
      <c r="D50" s="45"/>
      <c r="E50" s="163"/>
      <c r="F50" s="163"/>
      <c r="G50" s="45"/>
      <c r="H50" s="164"/>
      <c r="I50" s="45"/>
      <c r="J50" s="45"/>
      <c r="K50" s="45"/>
      <c r="L50" s="45"/>
      <c r="M50" s="45"/>
      <c r="N50" s="45"/>
      <c r="O50" s="62"/>
      <c r="P50" s="62"/>
      <c r="Q50" s="62"/>
      <c r="R50" s="62"/>
      <c r="S50" s="62"/>
      <c r="T50" s="62"/>
      <c r="U50" s="62"/>
      <c r="V50" s="62"/>
      <c r="W50" s="62"/>
    </row>
    <row r="51" spans="1:23">
      <c r="A51" s="45"/>
      <c r="B51" s="46"/>
      <c r="C51" s="45"/>
      <c r="D51" s="45"/>
      <c r="E51" s="163"/>
      <c r="F51" s="163"/>
      <c r="G51" s="45"/>
      <c r="H51" s="164"/>
      <c r="I51" s="45"/>
      <c r="J51" s="45"/>
      <c r="K51" s="45"/>
      <c r="L51" s="45"/>
      <c r="M51" s="45"/>
      <c r="N51" s="45"/>
      <c r="O51" s="62"/>
      <c r="P51" s="62"/>
      <c r="Q51" s="62"/>
      <c r="R51" s="62"/>
      <c r="S51" s="62"/>
      <c r="T51" s="62"/>
      <c r="U51" s="62"/>
      <c r="V51" s="62"/>
      <c r="W51" s="62"/>
    </row>
    <row r="52" spans="1:23">
      <c r="A52" s="45"/>
      <c r="B52" s="46"/>
      <c r="C52" s="45"/>
      <c r="D52" s="45"/>
      <c r="E52" s="163"/>
      <c r="F52" s="163"/>
      <c r="G52" s="45"/>
      <c r="H52" s="164"/>
      <c r="I52" s="45"/>
      <c r="J52" s="45"/>
      <c r="K52" s="45"/>
      <c r="L52" s="45"/>
      <c r="M52" s="45"/>
      <c r="N52" s="45"/>
      <c r="O52" s="62"/>
      <c r="P52" s="62"/>
      <c r="Q52" s="62"/>
      <c r="R52" s="62"/>
      <c r="S52" s="62"/>
      <c r="T52" s="62"/>
      <c r="U52" s="62"/>
      <c r="V52" s="62"/>
      <c r="W52" s="62"/>
    </row>
    <row r="53" spans="1:23">
      <c r="A53" s="45"/>
      <c r="B53" s="46"/>
      <c r="C53" s="45"/>
      <c r="D53" s="45"/>
      <c r="E53" s="163"/>
      <c r="F53" s="163"/>
      <c r="G53" s="45"/>
      <c r="H53" s="164"/>
      <c r="I53" s="45"/>
      <c r="J53" s="45"/>
      <c r="K53" s="45"/>
      <c r="L53" s="45"/>
      <c r="M53" s="45"/>
      <c r="N53" s="45"/>
      <c r="O53" s="62"/>
      <c r="P53" s="62"/>
      <c r="Q53" s="62"/>
      <c r="R53" s="62"/>
      <c r="S53" s="62"/>
      <c r="T53" s="62"/>
      <c r="U53" s="62"/>
      <c r="V53" s="62"/>
      <c r="W53" s="62"/>
    </row>
    <row r="54" spans="1:23">
      <c r="A54" s="45"/>
      <c r="B54" s="46"/>
      <c r="C54" s="45"/>
      <c r="D54" s="45"/>
      <c r="E54" s="163"/>
      <c r="F54" s="163"/>
      <c r="G54" s="45"/>
      <c r="H54" s="164"/>
      <c r="I54" s="45"/>
      <c r="J54" s="45"/>
      <c r="K54" s="45"/>
      <c r="L54" s="45"/>
      <c r="M54" s="45"/>
      <c r="N54" s="45"/>
      <c r="O54" s="62"/>
      <c r="P54" s="62"/>
      <c r="Q54" s="62"/>
      <c r="R54" s="62"/>
      <c r="S54" s="62"/>
      <c r="T54" s="62"/>
      <c r="U54" s="62"/>
      <c r="V54" s="62"/>
      <c r="W54" s="62"/>
    </row>
    <row r="55" spans="1:23">
      <c r="A55" s="45"/>
      <c r="B55" s="46"/>
      <c r="C55" s="45"/>
      <c r="D55" s="45"/>
      <c r="E55" s="163"/>
      <c r="F55" s="163"/>
      <c r="G55" s="45"/>
      <c r="H55" s="164"/>
      <c r="I55" s="45"/>
      <c r="J55" s="45"/>
      <c r="K55" s="45"/>
      <c r="L55" s="45"/>
      <c r="M55" s="45"/>
      <c r="N55" s="45"/>
      <c r="O55" s="62"/>
      <c r="P55" s="62"/>
      <c r="Q55" s="62"/>
      <c r="R55" s="62"/>
      <c r="S55" s="62"/>
      <c r="T55" s="62"/>
      <c r="U55" s="62"/>
      <c r="V55" s="62"/>
      <c r="W55" s="62"/>
    </row>
    <row r="56" spans="1:23">
      <c r="A56" s="45"/>
      <c r="B56" s="46"/>
      <c r="C56" s="45"/>
      <c r="D56" s="45"/>
      <c r="E56" s="163"/>
      <c r="F56" s="163"/>
      <c r="G56" s="45"/>
      <c r="H56" s="164"/>
      <c r="I56" s="45"/>
      <c r="J56" s="45"/>
      <c r="K56" s="45"/>
      <c r="L56" s="45"/>
      <c r="M56" s="45"/>
      <c r="N56" s="45"/>
      <c r="O56" s="62"/>
      <c r="P56" s="62"/>
      <c r="Q56" s="62"/>
      <c r="R56" s="62"/>
      <c r="S56" s="62"/>
      <c r="T56" s="62"/>
      <c r="U56" s="62"/>
      <c r="V56" s="62"/>
      <c r="W56" s="62"/>
    </row>
    <row r="57" spans="1:23">
      <c r="A57" s="45"/>
      <c r="B57" s="46"/>
      <c r="C57" s="45"/>
      <c r="D57" s="45"/>
      <c r="E57" s="163"/>
      <c r="F57" s="163"/>
      <c r="G57" s="45"/>
      <c r="H57" s="164"/>
      <c r="I57" s="45"/>
      <c r="J57" s="45"/>
      <c r="K57" s="45"/>
      <c r="L57" s="45"/>
      <c r="M57" s="45"/>
      <c r="N57" s="45"/>
      <c r="O57" s="62"/>
      <c r="P57" s="62"/>
      <c r="Q57" s="62"/>
      <c r="R57" s="62"/>
      <c r="S57" s="62"/>
      <c r="T57" s="62"/>
      <c r="U57" s="62"/>
      <c r="V57" s="62"/>
      <c r="W57" s="62"/>
    </row>
    <row r="58" spans="1:23">
      <c r="A58" s="45"/>
      <c r="B58" s="46"/>
      <c r="C58" s="45"/>
      <c r="D58" s="45"/>
      <c r="E58" s="163"/>
      <c r="F58" s="163"/>
      <c r="G58" s="45"/>
      <c r="H58" s="164"/>
      <c r="I58" s="45"/>
      <c r="J58" s="45"/>
      <c r="K58" s="45"/>
      <c r="L58" s="45"/>
      <c r="M58" s="45"/>
      <c r="N58" s="45"/>
      <c r="O58" s="62"/>
      <c r="P58" s="62"/>
      <c r="Q58" s="62"/>
      <c r="R58" s="62"/>
      <c r="S58" s="62"/>
      <c r="T58" s="62"/>
      <c r="U58" s="62"/>
      <c r="V58" s="62"/>
      <c r="W58" s="62"/>
    </row>
    <row r="59" spans="1:23">
      <c r="A59" s="45"/>
      <c r="B59" s="46"/>
      <c r="C59" s="45"/>
      <c r="D59" s="45"/>
      <c r="E59" s="163"/>
      <c r="F59" s="163"/>
      <c r="G59" s="45"/>
      <c r="H59" s="164"/>
      <c r="I59" s="45"/>
      <c r="J59" s="45"/>
      <c r="K59" s="45"/>
      <c r="L59" s="45"/>
      <c r="M59" s="45"/>
      <c r="N59" s="45"/>
      <c r="O59" s="62"/>
      <c r="P59" s="62"/>
      <c r="Q59" s="62"/>
      <c r="R59" s="62"/>
      <c r="S59" s="62"/>
      <c r="T59" s="62"/>
      <c r="U59" s="62"/>
      <c r="V59" s="62"/>
      <c r="W59" s="62"/>
    </row>
    <row r="60" spans="1:23">
      <c r="A60" s="45"/>
      <c r="B60" s="46"/>
      <c r="C60" s="45"/>
      <c r="D60" s="45"/>
      <c r="E60" s="163"/>
      <c r="F60" s="163"/>
      <c r="G60" s="45"/>
      <c r="H60" s="164"/>
      <c r="I60" s="45"/>
      <c r="J60" s="45"/>
      <c r="K60" s="45"/>
      <c r="L60" s="45"/>
      <c r="M60" s="45"/>
      <c r="N60" s="45"/>
      <c r="O60" s="62"/>
      <c r="P60" s="62"/>
      <c r="Q60" s="62"/>
      <c r="R60" s="62"/>
      <c r="S60" s="62"/>
      <c r="T60" s="62"/>
      <c r="U60" s="62"/>
      <c r="V60" s="62"/>
      <c r="W60" s="62"/>
    </row>
    <row r="61" spans="1:23">
      <c r="A61" s="45"/>
      <c r="B61" s="46"/>
      <c r="C61" s="45"/>
      <c r="D61" s="45"/>
      <c r="E61" s="163"/>
      <c r="F61" s="163"/>
      <c r="G61" s="45"/>
      <c r="H61" s="164"/>
      <c r="I61" s="45"/>
      <c r="J61" s="45"/>
      <c r="K61" s="45"/>
      <c r="L61" s="45"/>
      <c r="M61" s="45"/>
      <c r="N61" s="45"/>
      <c r="O61" s="62"/>
      <c r="P61" s="62"/>
      <c r="Q61" s="62"/>
      <c r="R61" s="62"/>
      <c r="S61" s="62"/>
      <c r="T61" s="62"/>
      <c r="U61" s="62"/>
      <c r="V61" s="62"/>
      <c r="W61" s="62"/>
    </row>
    <row r="62" spans="1:23">
      <c r="A62" s="45"/>
      <c r="B62" s="46"/>
      <c r="C62" s="45"/>
      <c r="D62" s="45"/>
      <c r="E62" s="163"/>
      <c r="F62" s="163"/>
      <c r="G62" s="45"/>
      <c r="H62" s="164"/>
      <c r="I62" s="45"/>
      <c r="J62" s="45"/>
      <c r="K62" s="45"/>
      <c r="L62" s="45"/>
      <c r="M62" s="45"/>
      <c r="N62" s="45"/>
      <c r="O62" s="62"/>
      <c r="P62" s="62"/>
      <c r="Q62" s="62"/>
      <c r="R62" s="62"/>
      <c r="S62" s="62"/>
      <c r="T62" s="62"/>
      <c r="U62" s="62"/>
      <c r="V62" s="62"/>
      <c r="W62" s="62"/>
    </row>
    <row r="63" spans="1:23">
      <c r="A63" s="45"/>
      <c r="B63" s="46"/>
      <c r="C63" s="45"/>
      <c r="D63" s="45"/>
      <c r="E63" s="163"/>
      <c r="F63" s="163"/>
      <c r="G63" s="45"/>
      <c r="H63" s="164"/>
      <c r="I63" s="45"/>
      <c r="J63" s="45"/>
      <c r="K63" s="45"/>
      <c r="L63" s="45"/>
      <c r="M63" s="45"/>
      <c r="N63" s="45"/>
      <c r="O63" s="62"/>
      <c r="P63" s="62"/>
      <c r="Q63" s="62"/>
      <c r="R63" s="62"/>
      <c r="S63" s="62"/>
      <c r="T63" s="62"/>
      <c r="U63" s="62"/>
      <c r="V63" s="62"/>
      <c r="W63" s="62"/>
    </row>
    <row r="64" spans="1:23">
      <c r="A64" s="45"/>
      <c r="B64" s="46"/>
      <c r="C64" s="45"/>
      <c r="D64" s="45"/>
      <c r="E64" s="163"/>
      <c r="F64" s="163"/>
      <c r="G64" s="45"/>
      <c r="H64" s="164"/>
      <c r="I64" s="45"/>
      <c r="J64" s="45"/>
      <c r="K64" s="45"/>
      <c r="L64" s="45"/>
      <c r="M64" s="45"/>
      <c r="N64" s="45"/>
      <c r="O64" s="62"/>
      <c r="P64" s="62"/>
      <c r="Q64" s="62"/>
      <c r="R64" s="62"/>
      <c r="S64" s="62"/>
      <c r="T64" s="62"/>
      <c r="U64" s="62"/>
      <c r="V64" s="62"/>
      <c r="W64" s="62"/>
    </row>
    <row r="65" spans="1:23">
      <c r="A65" s="45"/>
      <c r="B65" s="46"/>
      <c r="C65" s="45"/>
      <c r="D65" s="45"/>
      <c r="E65" s="163"/>
      <c r="F65" s="163"/>
      <c r="G65" s="45"/>
      <c r="H65" s="164"/>
      <c r="I65" s="45"/>
      <c r="J65" s="45"/>
      <c r="K65" s="45"/>
      <c r="L65" s="45"/>
      <c r="M65" s="45"/>
      <c r="N65" s="45"/>
      <c r="O65" s="62"/>
      <c r="P65" s="62"/>
      <c r="Q65" s="62"/>
      <c r="R65" s="62"/>
      <c r="S65" s="62"/>
      <c r="T65" s="62"/>
      <c r="U65" s="62"/>
      <c r="V65" s="62"/>
      <c r="W65" s="62"/>
    </row>
    <row r="66" spans="1:23">
      <c r="A66" s="45"/>
      <c r="B66" s="46"/>
      <c r="C66" s="45"/>
      <c r="D66" s="45"/>
      <c r="E66" s="163"/>
      <c r="F66" s="163"/>
      <c r="G66" s="45"/>
      <c r="H66" s="164"/>
      <c r="I66" s="45"/>
      <c r="J66" s="45"/>
      <c r="K66" s="45"/>
      <c r="L66" s="45"/>
      <c r="M66" s="45"/>
      <c r="N66" s="45"/>
      <c r="O66" s="62"/>
      <c r="P66" s="62"/>
      <c r="Q66" s="62"/>
      <c r="R66" s="62"/>
      <c r="S66" s="62"/>
      <c r="T66" s="62"/>
      <c r="U66" s="62"/>
      <c r="V66" s="62"/>
      <c r="W66" s="62"/>
    </row>
    <row r="67" spans="1:23">
      <c r="A67" s="45"/>
      <c r="B67" s="46"/>
      <c r="C67" s="45"/>
      <c r="D67" s="45"/>
      <c r="E67" s="163"/>
      <c r="F67" s="163"/>
      <c r="G67" s="45"/>
      <c r="H67" s="164"/>
      <c r="I67" s="45"/>
      <c r="J67" s="45"/>
      <c r="K67" s="45"/>
      <c r="L67" s="45"/>
      <c r="M67" s="45"/>
      <c r="N67" s="45"/>
      <c r="O67" s="62"/>
      <c r="P67" s="62"/>
      <c r="Q67" s="62"/>
      <c r="R67" s="62"/>
      <c r="S67" s="62"/>
      <c r="T67" s="62"/>
      <c r="U67" s="62"/>
      <c r="V67" s="62"/>
      <c r="W67" s="62"/>
    </row>
    <row r="68" spans="1:23">
      <c r="A68" s="45"/>
      <c r="B68" s="46"/>
      <c r="C68" s="45"/>
      <c r="D68" s="45"/>
      <c r="E68" s="163"/>
      <c r="F68" s="163"/>
      <c r="G68" s="45"/>
      <c r="H68" s="164"/>
      <c r="I68" s="45"/>
      <c r="J68" s="45"/>
      <c r="K68" s="45"/>
      <c r="L68" s="45"/>
      <c r="M68" s="45"/>
      <c r="N68" s="45"/>
      <c r="O68" s="62"/>
      <c r="P68" s="62"/>
      <c r="Q68" s="62"/>
      <c r="R68" s="62"/>
      <c r="S68" s="62"/>
      <c r="T68" s="62"/>
      <c r="U68" s="62"/>
      <c r="V68" s="62"/>
      <c r="W68" s="62"/>
    </row>
    <row r="69" spans="1:23">
      <c r="A69" s="45"/>
      <c r="B69" s="46"/>
      <c r="C69" s="45"/>
      <c r="D69" s="45"/>
      <c r="E69" s="163"/>
      <c r="F69" s="163"/>
      <c r="G69" s="45"/>
      <c r="H69" s="164"/>
      <c r="I69" s="45"/>
      <c r="J69" s="45"/>
      <c r="K69" s="45"/>
      <c r="L69" s="45"/>
      <c r="M69" s="45"/>
      <c r="N69" s="45"/>
      <c r="O69" s="62"/>
      <c r="P69" s="62"/>
      <c r="Q69" s="62"/>
      <c r="R69" s="62"/>
      <c r="S69" s="62"/>
      <c r="T69" s="62"/>
      <c r="U69" s="62"/>
      <c r="V69" s="62"/>
      <c r="W69" s="62"/>
    </row>
    <row r="70" spans="1:23">
      <c r="A70" s="45"/>
      <c r="B70" s="46"/>
      <c r="C70" s="45"/>
      <c r="D70" s="45"/>
      <c r="E70" s="163"/>
      <c r="F70" s="163"/>
      <c r="G70" s="45"/>
      <c r="H70" s="164"/>
      <c r="I70" s="45"/>
      <c r="J70" s="45"/>
      <c r="K70" s="45"/>
      <c r="L70" s="45"/>
      <c r="M70" s="45"/>
      <c r="N70" s="45"/>
      <c r="O70" s="62"/>
      <c r="P70" s="62"/>
      <c r="Q70" s="62"/>
      <c r="R70" s="62"/>
      <c r="S70" s="62"/>
      <c r="T70" s="62"/>
      <c r="U70" s="62"/>
      <c r="V70" s="62"/>
      <c r="W70" s="62"/>
    </row>
    <row r="71" spans="1:23">
      <c r="A71" s="45"/>
      <c r="B71" s="46"/>
      <c r="C71" s="45"/>
      <c r="D71" s="45"/>
      <c r="E71" s="163"/>
      <c r="F71" s="163"/>
      <c r="G71" s="45"/>
      <c r="H71" s="164"/>
      <c r="I71" s="45"/>
      <c r="J71" s="45"/>
      <c r="K71" s="45"/>
      <c r="L71" s="45"/>
      <c r="M71" s="45"/>
      <c r="N71" s="45"/>
      <c r="O71" s="62"/>
      <c r="P71" s="62"/>
      <c r="Q71" s="62"/>
      <c r="R71" s="62"/>
      <c r="S71" s="62"/>
      <c r="T71" s="62"/>
      <c r="U71" s="62"/>
      <c r="V71" s="62"/>
      <c r="W71" s="62"/>
    </row>
    <row r="72" spans="1:23">
      <c r="A72" s="45"/>
      <c r="B72" s="46"/>
      <c r="C72" s="45"/>
      <c r="D72" s="45"/>
      <c r="E72" s="163"/>
      <c r="F72" s="163"/>
      <c r="G72" s="45"/>
      <c r="H72" s="164"/>
      <c r="I72" s="45"/>
      <c r="J72" s="45"/>
      <c r="K72" s="45"/>
      <c r="L72" s="45"/>
      <c r="M72" s="45"/>
      <c r="N72" s="45"/>
      <c r="O72" s="62"/>
      <c r="P72" s="62"/>
      <c r="Q72" s="62"/>
      <c r="R72" s="62"/>
      <c r="S72" s="62"/>
      <c r="T72" s="62"/>
      <c r="U72" s="62"/>
      <c r="V72" s="62"/>
      <c r="W72" s="62"/>
    </row>
    <row r="73" spans="1:23">
      <c r="A73" s="45"/>
      <c r="B73" s="46"/>
      <c r="C73" s="45"/>
      <c r="D73" s="45"/>
      <c r="E73" s="163"/>
      <c r="F73" s="163"/>
      <c r="G73" s="45"/>
      <c r="H73" s="164"/>
      <c r="I73" s="45"/>
      <c r="J73" s="45"/>
      <c r="K73" s="45"/>
      <c r="L73" s="45"/>
      <c r="M73" s="45"/>
      <c r="N73" s="45"/>
      <c r="O73" s="62"/>
      <c r="P73" s="62"/>
      <c r="Q73" s="62"/>
      <c r="R73" s="62"/>
      <c r="S73" s="62"/>
      <c r="T73" s="62"/>
      <c r="U73" s="62"/>
      <c r="V73" s="62"/>
      <c r="W73" s="62"/>
    </row>
    <row r="74" spans="1:23">
      <c r="A74" s="45"/>
      <c r="B74" s="46"/>
      <c r="C74" s="45"/>
      <c r="D74" s="45"/>
      <c r="E74" s="163"/>
      <c r="F74" s="163"/>
      <c r="G74" s="45"/>
      <c r="H74" s="164"/>
      <c r="I74" s="45"/>
      <c r="J74" s="45"/>
      <c r="K74" s="45"/>
      <c r="L74" s="45"/>
      <c r="M74" s="45"/>
      <c r="N74" s="45"/>
      <c r="O74" s="62"/>
      <c r="P74" s="62"/>
      <c r="Q74" s="62"/>
      <c r="R74" s="62"/>
      <c r="S74" s="62"/>
      <c r="T74" s="62"/>
      <c r="U74" s="62"/>
      <c r="V74" s="62"/>
      <c r="W74" s="62"/>
    </row>
    <row r="75" spans="1:23">
      <c r="A75" s="45"/>
      <c r="B75" s="46"/>
      <c r="C75" s="45"/>
      <c r="D75" s="45"/>
      <c r="E75" s="163"/>
      <c r="F75" s="163"/>
      <c r="G75" s="45"/>
      <c r="H75" s="164"/>
      <c r="I75" s="45"/>
      <c r="J75" s="45"/>
      <c r="K75" s="45"/>
      <c r="L75" s="45"/>
      <c r="M75" s="45"/>
      <c r="N75" s="45"/>
      <c r="O75" s="62"/>
      <c r="P75" s="62"/>
      <c r="Q75" s="62"/>
      <c r="R75" s="62"/>
      <c r="S75" s="62"/>
      <c r="T75" s="62"/>
      <c r="U75" s="62"/>
      <c r="V75" s="62"/>
      <c r="W75" s="62"/>
    </row>
    <row r="76" spans="1:23">
      <c r="A76" s="45"/>
      <c r="B76" s="46"/>
      <c r="C76" s="45"/>
      <c r="D76" s="45"/>
      <c r="E76" s="163"/>
      <c r="F76" s="163"/>
      <c r="G76" s="45"/>
      <c r="H76" s="164"/>
      <c r="I76" s="45"/>
      <c r="J76" s="45"/>
      <c r="K76" s="45"/>
      <c r="L76" s="45"/>
      <c r="M76" s="45"/>
      <c r="N76" s="45"/>
      <c r="O76" s="62"/>
      <c r="P76" s="62"/>
      <c r="Q76" s="62"/>
      <c r="R76" s="62"/>
      <c r="S76" s="62"/>
      <c r="T76" s="62"/>
      <c r="U76" s="62"/>
      <c r="V76" s="62"/>
      <c r="W76" s="62"/>
    </row>
    <row r="77" spans="1:23">
      <c r="A77" s="45"/>
      <c r="B77" s="46"/>
      <c r="C77" s="45"/>
      <c r="D77" s="45"/>
      <c r="E77" s="163"/>
      <c r="F77" s="163"/>
      <c r="G77" s="45"/>
      <c r="H77" s="164"/>
      <c r="I77" s="45"/>
      <c r="J77" s="45"/>
      <c r="K77" s="45"/>
      <c r="L77" s="45"/>
      <c r="M77" s="45"/>
      <c r="N77" s="45"/>
      <c r="O77" s="62"/>
      <c r="P77" s="62"/>
      <c r="Q77" s="62"/>
      <c r="R77" s="62"/>
      <c r="S77" s="62"/>
      <c r="T77" s="62"/>
      <c r="U77" s="62"/>
      <c r="V77" s="62"/>
      <c r="W77" s="62"/>
    </row>
    <row r="78" spans="1:23">
      <c r="A78" s="45"/>
      <c r="B78" s="46"/>
      <c r="C78" s="45"/>
      <c r="D78" s="45"/>
      <c r="E78" s="163"/>
      <c r="F78" s="163"/>
      <c r="G78" s="45"/>
      <c r="H78" s="164"/>
      <c r="I78" s="45"/>
      <c r="J78" s="45"/>
      <c r="K78" s="45"/>
      <c r="L78" s="45"/>
      <c r="M78" s="45"/>
      <c r="N78" s="45"/>
      <c r="O78" s="62"/>
      <c r="P78" s="62"/>
      <c r="Q78" s="62"/>
      <c r="R78" s="62"/>
      <c r="S78" s="62"/>
      <c r="T78" s="62"/>
      <c r="U78" s="62"/>
      <c r="V78" s="62"/>
      <c r="W78" s="62"/>
    </row>
    <row r="79" spans="1:23">
      <c r="A79" s="45"/>
      <c r="B79" s="46"/>
      <c r="C79" s="45"/>
      <c r="D79" s="45"/>
      <c r="E79" s="163"/>
      <c r="F79" s="163"/>
      <c r="G79" s="45"/>
      <c r="H79" s="164"/>
      <c r="I79" s="45"/>
      <c r="J79" s="45"/>
      <c r="K79" s="45"/>
      <c r="L79" s="45"/>
      <c r="M79" s="45"/>
      <c r="N79" s="45"/>
      <c r="O79" s="62"/>
      <c r="P79" s="62"/>
      <c r="Q79" s="62"/>
      <c r="R79" s="62"/>
      <c r="S79" s="62"/>
      <c r="T79" s="62"/>
      <c r="U79" s="62"/>
      <c r="V79" s="62"/>
      <c r="W79" s="62"/>
    </row>
    <row r="80" spans="1:23">
      <c r="A80" s="45"/>
      <c r="B80" s="46"/>
      <c r="C80" s="45"/>
      <c r="D80" s="45"/>
      <c r="E80" s="163"/>
      <c r="F80" s="163"/>
      <c r="G80" s="45"/>
      <c r="H80" s="164"/>
      <c r="I80" s="45"/>
      <c r="J80" s="45"/>
      <c r="K80" s="45"/>
      <c r="L80" s="45"/>
      <c r="M80" s="45"/>
      <c r="N80" s="45"/>
      <c r="O80" s="62"/>
      <c r="P80" s="62"/>
      <c r="Q80" s="62"/>
      <c r="R80" s="62"/>
      <c r="S80" s="62"/>
      <c r="T80" s="62"/>
      <c r="U80" s="62"/>
      <c r="V80" s="62"/>
      <c r="W80" s="62"/>
    </row>
    <row r="81" spans="1:23">
      <c r="A81" s="45"/>
      <c r="B81" s="46"/>
      <c r="C81" s="45"/>
      <c r="D81" s="45"/>
      <c r="E81" s="163"/>
      <c r="F81" s="163"/>
      <c r="G81" s="45"/>
      <c r="H81" s="164"/>
      <c r="I81" s="45"/>
      <c r="J81" s="45"/>
      <c r="K81" s="45"/>
      <c r="L81" s="45"/>
      <c r="M81" s="45"/>
      <c r="N81" s="45"/>
      <c r="O81" s="62"/>
      <c r="P81" s="62"/>
      <c r="Q81" s="62"/>
      <c r="R81" s="62"/>
      <c r="S81" s="62"/>
      <c r="T81" s="62"/>
      <c r="U81" s="62"/>
      <c r="V81" s="62"/>
      <c r="W81" s="62"/>
    </row>
    <row r="82" spans="1:23">
      <c r="A82" s="45"/>
      <c r="B82" s="46"/>
      <c r="C82" s="45"/>
      <c r="D82" s="45"/>
      <c r="E82" s="163"/>
      <c r="F82" s="163"/>
      <c r="G82" s="45"/>
      <c r="H82" s="164"/>
      <c r="I82" s="45"/>
      <c r="J82" s="45"/>
      <c r="K82" s="45"/>
      <c r="L82" s="45"/>
      <c r="M82" s="45"/>
      <c r="N82" s="45"/>
      <c r="O82" s="62"/>
      <c r="P82" s="62"/>
      <c r="Q82" s="62"/>
      <c r="R82" s="62"/>
      <c r="S82" s="62"/>
      <c r="T82" s="62"/>
      <c r="U82" s="62"/>
      <c r="V82" s="62"/>
      <c r="W82" s="62"/>
    </row>
    <row r="83" spans="1:23">
      <c r="A83" s="45"/>
      <c r="B83" s="46"/>
      <c r="C83" s="45"/>
      <c r="D83" s="45"/>
      <c r="E83" s="163"/>
      <c r="F83" s="163"/>
      <c r="G83" s="45"/>
      <c r="H83" s="164"/>
      <c r="I83" s="45"/>
      <c r="J83" s="45"/>
      <c r="K83" s="45"/>
      <c r="L83" s="45"/>
      <c r="M83" s="45"/>
      <c r="N83" s="45"/>
      <c r="O83" s="62"/>
      <c r="P83" s="62"/>
      <c r="Q83" s="62"/>
      <c r="R83" s="62"/>
      <c r="S83" s="62"/>
      <c r="T83" s="62"/>
      <c r="U83" s="62"/>
      <c r="V83" s="62"/>
      <c r="W83" s="62"/>
    </row>
    <row r="84" spans="1:23">
      <c r="A84" s="45"/>
      <c r="B84" s="46"/>
      <c r="C84" s="45"/>
      <c r="D84" s="45"/>
      <c r="E84" s="163"/>
      <c r="F84" s="163"/>
      <c r="G84" s="45"/>
      <c r="H84" s="164"/>
      <c r="I84" s="45"/>
      <c r="J84" s="45"/>
      <c r="K84" s="45"/>
      <c r="L84" s="45"/>
      <c r="M84" s="45"/>
      <c r="N84" s="45"/>
      <c r="O84" s="62"/>
      <c r="P84" s="62"/>
      <c r="Q84" s="62"/>
      <c r="R84" s="62"/>
      <c r="S84" s="62"/>
      <c r="T84" s="62"/>
      <c r="U84" s="62"/>
      <c r="V84" s="62"/>
      <c r="W84" s="62"/>
    </row>
    <row r="85" spans="1:23">
      <c r="A85" s="45"/>
      <c r="B85" s="46"/>
      <c r="C85" s="45"/>
      <c r="D85" s="45"/>
      <c r="E85" s="163"/>
      <c r="F85" s="163"/>
      <c r="G85" s="45"/>
      <c r="H85" s="164"/>
      <c r="I85" s="45"/>
      <c r="J85" s="45"/>
      <c r="K85" s="45"/>
      <c r="L85" s="45"/>
      <c r="M85" s="45"/>
      <c r="N85" s="45"/>
      <c r="O85" s="62"/>
      <c r="P85" s="62"/>
      <c r="Q85" s="62"/>
      <c r="R85" s="62"/>
      <c r="S85" s="62"/>
      <c r="T85" s="62"/>
      <c r="U85" s="62"/>
      <c r="V85" s="62"/>
      <c r="W85" s="62"/>
    </row>
    <row r="86" spans="1:23">
      <c r="A86" s="45"/>
      <c r="B86" s="46"/>
      <c r="C86" s="45"/>
      <c r="D86" s="45"/>
      <c r="E86" s="163"/>
      <c r="F86" s="163"/>
      <c r="G86" s="45"/>
      <c r="H86" s="164"/>
      <c r="I86" s="45"/>
      <c r="J86" s="45"/>
      <c r="K86" s="45"/>
      <c r="L86" s="45"/>
      <c r="M86" s="45"/>
      <c r="N86" s="45"/>
      <c r="O86" s="62"/>
      <c r="P86" s="62"/>
      <c r="Q86" s="62"/>
      <c r="R86" s="62"/>
      <c r="S86" s="62"/>
      <c r="T86" s="62"/>
      <c r="U86" s="62"/>
      <c r="V86" s="62"/>
      <c r="W86" s="62"/>
    </row>
    <row r="87" spans="1:23">
      <c r="A87" s="45"/>
      <c r="B87" s="46"/>
      <c r="C87" s="45"/>
      <c r="D87" s="45"/>
      <c r="E87" s="163"/>
      <c r="F87" s="163"/>
      <c r="G87" s="45"/>
      <c r="H87" s="164"/>
      <c r="I87" s="45"/>
      <c r="J87" s="45"/>
      <c r="K87" s="45"/>
      <c r="L87" s="45"/>
      <c r="M87" s="45"/>
      <c r="N87" s="45"/>
      <c r="O87" s="62"/>
      <c r="P87" s="62"/>
      <c r="Q87" s="62"/>
      <c r="R87" s="62"/>
      <c r="S87" s="62"/>
      <c r="T87" s="62"/>
      <c r="U87" s="62"/>
      <c r="V87" s="62"/>
      <c r="W87" s="62"/>
    </row>
    <row r="88" spans="1:23">
      <c r="A88" s="45"/>
      <c r="B88" s="46"/>
      <c r="C88" s="45"/>
      <c r="D88" s="45"/>
      <c r="E88" s="163"/>
      <c r="F88" s="163"/>
      <c r="G88" s="45"/>
      <c r="H88" s="164"/>
      <c r="I88" s="45"/>
      <c r="J88" s="45"/>
      <c r="K88" s="45"/>
      <c r="L88" s="45"/>
      <c r="M88" s="45"/>
      <c r="N88" s="45"/>
      <c r="O88" s="62"/>
      <c r="P88" s="62"/>
      <c r="Q88" s="62"/>
      <c r="R88" s="62"/>
      <c r="S88" s="62"/>
      <c r="T88" s="62"/>
      <c r="U88" s="62"/>
      <c r="V88" s="62"/>
      <c r="W88" s="62"/>
    </row>
    <row r="89" spans="1:23">
      <c r="A89" s="45"/>
      <c r="B89" s="46"/>
      <c r="C89" s="45"/>
      <c r="D89" s="45"/>
      <c r="E89" s="163"/>
      <c r="F89" s="163"/>
      <c r="G89" s="45"/>
      <c r="H89" s="164"/>
      <c r="I89" s="45"/>
      <c r="J89" s="45"/>
      <c r="K89" s="45"/>
      <c r="L89" s="45"/>
      <c r="M89" s="45"/>
      <c r="N89" s="45"/>
      <c r="O89" s="62"/>
      <c r="P89" s="62"/>
      <c r="Q89" s="62"/>
      <c r="R89" s="62"/>
      <c r="S89" s="62"/>
      <c r="T89" s="62"/>
      <c r="U89" s="62"/>
      <c r="V89" s="62"/>
      <c r="W89" s="62"/>
    </row>
    <row r="90" spans="1:23">
      <c r="A90" s="45"/>
      <c r="B90" s="46"/>
      <c r="C90" s="45"/>
      <c r="D90" s="45"/>
      <c r="E90" s="163"/>
      <c r="F90" s="163"/>
      <c r="G90" s="45"/>
      <c r="H90" s="164"/>
      <c r="I90" s="45"/>
      <c r="J90" s="45"/>
      <c r="K90" s="45"/>
      <c r="L90" s="45"/>
      <c r="M90" s="45"/>
      <c r="N90" s="45"/>
      <c r="O90" s="62"/>
      <c r="P90" s="62"/>
      <c r="Q90" s="62"/>
      <c r="R90" s="62"/>
      <c r="S90" s="62"/>
      <c r="T90" s="62"/>
      <c r="U90" s="62"/>
      <c r="V90" s="62"/>
      <c r="W90" s="62"/>
    </row>
    <row r="91" spans="1:23">
      <c r="A91" s="45"/>
      <c r="B91" s="46"/>
      <c r="C91" s="45"/>
      <c r="D91" s="45"/>
      <c r="E91" s="163"/>
      <c r="F91" s="163"/>
      <c r="G91" s="45"/>
      <c r="H91" s="164"/>
      <c r="I91" s="45"/>
      <c r="J91" s="45"/>
      <c r="K91" s="45"/>
      <c r="L91" s="45"/>
      <c r="M91" s="45"/>
      <c r="N91" s="45"/>
      <c r="O91" s="62"/>
      <c r="P91" s="62"/>
      <c r="Q91" s="62"/>
      <c r="R91" s="62"/>
      <c r="S91" s="62"/>
      <c r="T91" s="62"/>
      <c r="U91" s="62"/>
      <c r="V91" s="62"/>
      <c r="W91" s="62"/>
    </row>
    <row r="92" spans="1:23">
      <c r="A92" s="45"/>
      <c r="B92" s="46"/>
      <c r="C92" s="45"/>
      <c r="D92" s="45"/>
      <c r="E92" s="163"/>
      <c r="F92" s="163"/>
      <c r="G92" s="45"/>
      <c r="H92" s="164"/>
      <c r="I92" s="45"/>
      <c r="J92" s="45"/>
      <c r="K92" s="45"/>
      <c r="L92" s="45"/>
      <c r="M92" s="45"/>
      <c r="N92" s="45"/>
      <c r="O92" s="62"/>
      <c r="P92" s="62"/>
      <c r="Q92" s="62"/>
      <c r="R92" s="62"/>
      <c r="S92" s="62"/>
      <c r="T92" s="62"/>
      <c r="U92" s="62"/>
      <c r="V92" s="62"/>
      <c r="W92" s="62"/>
    </row>
    <row r="93" spans="1:23">
      <c r="A93" s="45"/>
      <c r="B93" s="46"/>
      <c r="C93" s="45"/>
      <c r="D93" s="45"/>
      <c r="E93" s="163"/>
      <c r="F93" s="163"/>
      <c r="G93" s="45"/>
      <c r="H93" s="164"/>
      <c r="I93" s="45"/>
      <c r="J93" s="45"/>
      <c r="K93" s="45"/>
      <c r="L93" s="45"/>
      <c r="M93" s="45"/>
      <c r="N93" s="45"/>
      <c r="O93" s="62"/>
      <c r="P93" s="62"/>
      <c r="Q93" s="62"/>
      <c r="R93" s="62"/>
      <c r="S93" s="62"/>
      <c r="T93" s="62"/>
      <c r="U93" s="62"/>
      <c r="V93" s="62"/>
      <c r="W93" s="62"/>
    </row>
    <row r="94" spans="1:23">
      <c r="A94" s="45"/>
      <c r="B94" s="46"/>
      <c r="C94" s="45"/>
      <c r="D94" s="45"/>
      <c r="E94" s="163"/>
      <c r="F94" s="163"/>
      <c r="G94" s="45"/>
      <c r="H94" s="164"/>
      <c r="I94" s="45"/>
      <c r="J94" s="45"/>
      <c r="K94" s="45"/>
      <c r="L94" s="45"/>
      <c r="M94" s="45"/>
      <c r="N94" s="45"/>
      <c r="O94" s="62"/>
      <c r="P94" s="62"/>
      <c r="Q94" s="62"/>
      <c r="R94" s="62"/>
      <c r="S94" s="62"/>
      <c r="T94" s="62"/>
      <c r="U94" s="62"/>
      <c r="V94" s="62"/>
      <c r="W94" s="62"/>
    </row>
    <row r="95" spans="1:23">
      <c r="A95" s="45"/>
      <c r="B95" s="46"/>
      <c r="C95" s="45"/>
      <c r="D95" s="45"/>
      <c r="E95" s="163"/>
      <c r="F95" s="163"/>
      <c r="G95" s="45"/>
      <c r="H95" s="164"/>
      <c r="I95" s="45"/>
      <c r="J95" s="45"/>
      <c r="K95" s="45"/>
      <c r="L95" s="45"/>
      <c r="M95" s="45"/>
      <c r="N95" s="45"/>
      <c r="O95" s="62"/>
      <c r="P95" s="62"/>
      <c r="Q95" s="62"/>
      <c r="R95" s="62"/>
      <c r="S95" s="62"/>
      <c r="T95" s="62"/>
      <c r="U95" s="62"/>
      <c r="V95" s="62"/>
      <c r="W95" s="62"/>
    </row>
    <row r="96" spans="1:23">
      <c r="A96" s="45"/>
      <c r="B96" s="46"/>
      <c r="C96" s="45"/>
      <c r="D96" s="45"/>
      <c r="E96" s="163"/>
      <c r="F96" s="163"/>
      <c r="G96" s="45"/>
      <c r="H96" s="164"/>
      <c r="I96" s="45"/>
      <c r="J96" s="45"/>
      <c r="K96" s="45"/>
      <c r="L96" s="45"/>
      <c r="M96" s="45"/>
      <c r="N96" s="45"/>
      <c r="O96" s="62"/>
      <c r="P96" s="62"/>
      <c r="Q96" s="62"/>
      <c r="R96" s="62"/>
      <c r="S96" s="62"/>
      <c r="T96" s="62"/>
      <c r="U96" s="62"/>
      <c r="V96" s="62"/>
      <c r="W96" s="62"/>
    </row>
    <row r="97" spans="1:23">
      <c r="A97" s="45"/>
      <c r="B97" s="46"/>
      <c r="C97" s="45"/>
      <c r="D97" s="45"/>
      <c r="E97" s="163"/>
      <c r="F97" s="163"/>
      <c r="G97" s="45"/>
      <c r="H97" s="164"/>
      <c r="I97" s="45"/>
      <c r="J97" s="45"/>
      <c r="K97" s="45"/>
      <c r="L97" s="45"/>
      <c r="M97" s="45"/>
      <c r="N97" s="45"/>
      <c r="O97" s="62"/>
      <c r="P97" s="62"/>
      <c r="Q97" s="62"/>
      <c r="R97" s="62"/>
      <c r="S97" s="62"/>
      <c r="T97" s="62"/>
      <c r="U97" s="62"/>
      <c r="V97" s="62"/>
      <c r="W97" s="62"/>
    </row>
    <row r="98" spans="1:23">
      <c r="A98" s="45"/>
      <c r="B98" s="46"/>
      <c r="C98" s="45"/>
      <c r="D98" s="45"/>
      <c r="E98" s="163"/>
      <c r="F98" s="163"/>
      <c r="G98" s="45"/>
      <c r="H98" s="164"/>
      <c r="I98" s="45"/>
      <c r="J98" s="45"/>
      <c r="K98" s="45"/>
      <c r="L98" s="45"/>
      <c r="M98" s="45"/>
      <c r="N98" s="45"/>
      <c r="O98" s="62"/>
      <c r="P98" s="62"/>
      <c r="Q98" s="62"/>
      <c r="R98" s="62"/>
      <c r="S98" s="62"/>
      <c r="T98" s="62"/>
      <c r="U98" s="62"/>
      <c r="V98" s="62"/>
      <c r="W98" s="62"/>
    </row>
    <row r="99" spans="1:23">
      <c r="A99" s="45"/>
      <c r="B99" s="46"/>
      <c r="C99" s="45"/>
      <c r="D99" s="45"/>
      <c r="E99" s="163"/>
      <c r="F99" s="163"/>
      <c r="G99" s="45"/>
      <c r="H99" s="164"/>
      <c r="I99" s="45"/>
      <c r="J99" s="45"/>
      <c r="K99" s="45"/>
      <c r="L99" s="45"/>
      <c r="M99" s="45"/>
      <c r="N99" s="45"/>
      <c r="O99" s="62"/>
      <c r="P99" s="62"/>
      <c r="Q99" s="62"/>
      <c r="R99" s="62"/>
      <c r="S99" s="62"/>
      <c r="T99" s="62"/>
      <c r="U99" s="62"/>
      <c r="V99" s="62"/>
      <c r="W99" s="62"/>
    </row>
    <row r="100" spans="1:23">
      <c r="A100" s="45"/>
      <c r="B100" s="46"/>
      <c r="C100" s="45"/>
      <c r="D100" s="45"/>
      <c r="E100" s="163"/>
      <c r="F100" s="163"/>
      <c r="G100" s="45"/>
      <c r="H100" s="164"/>
      <c r="I100" s="45"/>
      <c r="J100" s="45"/>
      <c r="K100" s="45"/>
      <c r="L100" s="45"/>
      <c r="M100" s="45"/>
      <c r="N100" s="45"/>
      <c r="O100" s="62"/>
      <c r="P100" s="62"/>
      <c r="Q100" s="62"/>
      <c r="R100" s="62"/>
      <c r="S100" s="62"/>
      <c r="T100" s="62"/>
      <c r="U100" s="62"/>
      <c r="V100" s="62"/>
      <c r="W100" s="62"/>
    </row>
    <row r="101" spans="1:23">
      <c r="A101" s="45"/>
      <c r="B101" s="46"/>
      <c r="C101" s="45"/>
      <c r="D101" s="45"/>
      <c r="E101" s="163"/>
      <c r="F101" s="163"/>
      <c r="G101" s="45"/>
      <c r="H101" s="164"/>
      <c r="I101" s="45"/>
      <c r="J101" s="45"/>
      <c r="K101" s="45"/>
      <c r="L101" s="45"/>
      <c r="M101" s="45"/>
      <c r="N101" s="45"/>
      <c r="O101" s="62"/>
      <c r="P101" s="62"/>
      <c r="Q101" s="62"/>
      <c r="R101" s="62"/>
      <c r="S101" s="62"/>
      <c r="T101" s="62"/>
      <c r="U101" s="62"/>
      <c r="V101" s="62"/>
      <c r="W101" s="62"/>
    </row>
    <row r="102" spans="1:23">
      <c r="A102" s="45"/>
      <c r="B102" s="46"/>
      <c r="C102" s="45"/>
      <c r="D102" s="45"/>
      <c r="E102" s="163"/>
      <c r="F102" s="163"/>
      <c r="G102" s="45"/>
      <c r="H102" s="164"/>
      <c r="I102" s="45"/>
      <c r="J102" s="45"/>
      <c r="K102" s="45"/>
      <c r="L102" s="45"/>
      <c r="M102" s="45"/>
      <c r="N102" s="45"/>
      <c r="O102" s="62"/>
      <c r="P102" s="62"/>
      <c r="Q102" s="62"/>
      <c r="R102" s="62"/>
      <c r="S102" s="62"/>
      <c r="T102" s="62"/>
      <c r="U102" s="62"/>
      <c r="V102" s="62"/>
      <c r="W102" s="62"/>
    </row>
    <row r="103" spans="1:23">
      <c r="A103" s="45"/>
      <c r="B103" s="46"/>
      <c r="C103" s="45"/>
      <c r="D103" s="45"/>
      <c r="E103" s="163"/>
      <c r="F103" s="163"/>
      <c r="G103" s="45"/>
      <c r="H103" s="164"/>
      <c r="I103" s="45"/>
      <c r="J103" s="45"/>
      <c r="K103" s="45"/>
      <c r="L103" s="45"/>
      <c r="M103" s="45"/>
      <c r="N103" s="45"/>
      <c r="O103" s="62"/>
      <c r="P103" s="62"/>
      <c r="Q103" s="62"/>
      <c r="R103" s="62"/>
      <c r="S103" s="62"/>
      <c r="T103" s="62"/>
      <c r="U103" s="62"/>
      <c r="V103" s="62"/>
      <c r="W103" s="62"/>
    </row>
    <row r="104" spans="1:23">
      <c r="A104" s="45"/>
      <c r="B104" s="46"/>
      <c r="C104" s="45"/>
      <c r="D104" s="45"/>
      <c r="E104" s="163"/>
      <c r="F104" s="163"/>
      <c r="G104" s="45"/>
      <c r="H104" s="164"/>
      <c r="I104" s="45"/>
      <c r="J104" s="45"/>
      <c r="K104" s="45"/>
      <c r="L104" s="45"/>
      <c r="M104" s="45"/>
      <c r="N104" s="45"/>
      <c r="O104" s="62"/>
      <c r="P104" s="62"/>
      <c r="Q104" s="62"/>
      <c r="R104" s="62"/>
      <c r="S104" s="62"/>
      <c r="T104" s="62"/>
      <c r="U104" s="62"/>
      <c r="V104" s="62"/>
      <c r="W104" s="62"/>
    </row>
    <row r="105" spans="1:23">
      <c r="A105" s="45"/>
      <c r="B105" s="46"/>
      <c r="C105" s="45"/>
      <c r="D105" s="45"/>
      <c r="E105" s="163"/>
      <c r="F105" s="163"/>
      <c r="G105" s="45"/>
      <c r="H105" s="164"/>
      <c r="I105" s="45"/>
      <c r="J105" s="45"/>
      <c r="K105" s="45"/>
      <c r="L105" s="45"/>
      <c r="M105" s="45"/>
      <c r="N105" s="45"/>
      <c r="O105" s="62"/>
      <c r="P105" s="62"/>
      <c r="Q105" s="62"/>
      <c r="R105" s="62"/>
      <c r="S105" s="62"/>
      <c r="T105" s="62"/>
      <c r="U105" s="62"/>
      <c r="V105" s="62"/>
      <c r="W105" s="62"/>
    </row>
    <row r="106" spans="1:23">
      <c r="A106" s="45"/>
      <c r="B106" s="46"/>
      <c r="C106" s="45"/>
      <c r="D106" s="45"/>
      <c r="E106" s="163"/>
      <c r="F106" s="163"/>
      <c r="G106" s="45"/>
      <c r="H106" s="164"/>
      <c r="I106" s="45"/>
      <c r="J106" s="45"/>
      <c r="K106" s="45"/>
      <c r="L106" s="45"/>
      <c r="M106" s="45"/>
      <c r="N106" s="45"/>
      <c r="O106" s="62"/>
      <c r="P106" s="62"/>
      <c r="Q106" s="62"/>
      <c r="R106" s="62"/>
      <c r="S106" s="62"/>
      <c r="T106" s="62"/>
      <c r="U106" s="62"/>
      <c r="V106" s="62"/>
      <c r="W106" s="62"/>
    </row>
    <row r="107" spans="1:23">
      <c r="A107" s="45"/>
      <c r="B107" s="46"/>
      <c r="C107" s="45"/>
      <c r="D107" s="45"/>
      <c r="E107" s="163"/>
      <c r="F107" s="163"/>
      <c r="G107" s="45"/>
      <c r="H107" s="164"/>
      <c r="I107" s="45"/>
      <c r="J107" s="45"/>
      <c r="K107" s="45"/>
      <c r="L107" s="45"/>
      <c r="M107" s="45"/>
      <c r="N107" s="45"/>
      <c r="O107" s="62"/>
      <c r="P107" s="62"/>
      <c r="Q107" s="62"/>
      <c r="R107" s="62"/>
      <c r="S107" s="62"/>
      <c r="T107" s="62"/>
      <c r="U107" s="62"/>
      <c r="V107" s="62"/>
      <c r="W107" s="62"/>
    </row>
    <row r="108" spans="1:23">
      <c r="A108" s="45"/>
      <c r="B108" s="46"/>
      <c r="C108" s="45"/>
      <c r="D108" s="45"/>
      <c r="E108" s="163"/>
      <c r="F108" s="163"/>
      <c r="G108" s="45"/>
      <c r="H108" s="164"/>
      <c r="I108" s="45"/>
      <c r="J108" s="45"/>
      <c r="K108" s="45"/>
      <c r="L108" s="45"/>
      <c r="M108" s="45"/>
      <c r="N108" s="45"/>
      <c r="O108" s="62"/>
      <c r="P108" s="62"/>
      <c r="Q108" s="62"/>
      <c r="R108" s="62"/>
      <c r="S108" s="62"/>
      <c r="T108" s="62"/>
      <c r="U108" s="62"/>
      <c r="V108" s="62"/>
      <c r="W108" s="62"/>
    </row>
    <row r="109" spans="1:23">
      <c r="A109" s="45"/>
      <c r="B109" s="46"/>
      <c r="C109" s="45"/>
      <c r="D109" s="45"/>
      <c r="E109" s="163"/>
      <c r="F109" s="163"/>
      <c r="G109" s="45"/>
      <c r="H109" s="164"/>
      <c r="I109" s="45"/>
      <c r="J109" s="45"/>
      <c r="K109" s="45"/>
      <c r="L109" s="45"/>
      <c r="M109" s="45"/>
      <c r="N109" s="45"/>
      <c r="O109" s="62"/>
      <c r="P109" s="62"/>
      <c r="Q109" s="62"/>
      <c r="R109" s="62"/>
      <c r="S109" s="62"/>
      <c r="T109" s="62"/>
      <c r="U109" s="62"/>
      <c r="V109" s="62"/>
      <c r="W109" s="62"/>
    </row>
    <row r="110" spans="1:23">
      <c r="A110" s="45"/>
      <c r="B110" s="46"/>
      <c r="C110" s="45"/>
      <c r="D110" s="45"/>
      <c r="E110" s="163"/>
      <c r="F110" s="163"/>
      <c r="G110" s="45"/>
      <c r="H110" s="164"/>
      <c r="I110" s="45"/>
      <c r="J110" s="45"/>
      <c r="K110" s="45"/>
      <c r="L110" s="45"/>
      <c r="M110" s="45"/>
      <c r="N110" s="45"/>
      <c r="O110" s="62"/>
      <c r="P110" s="62"/>
      <c r="Q110" s="62"/>
      <c r="R110" s="62"/>
      <c r="S110" s="62"/>
      <c r="T110" s="62"/>
      <c r="U110" s="62"/>
      <c r="V110" s="62"/>
      <c r="W110" s="62"/>
    </row>
    <row r="111" spans="1:23">
      <c r="A111" s="45"/>
      <c r="B111" s="46"/>
      <c r="C111" s="45"/>
      <c r="D111" s="45"/>
      <c r="E111" s="163"/>
      <c r="F111" s="163"/>
      <c r="G111" s="45"/>
      <c r="H111" s="164"/>
      <c r="I111" s="45"/>
      <c r="J111" s="45"/>
      <c r="K111" s="45"/>
      <c r="L111" s="45"/>
      <c r="M111" s="45"/>
      <c r="N111" s="45"/>
      <c r="O111" s="62"/>
      <c r="P111" s="62"/>
      <c r="Q111" s="62"/>
      <c r="R111" s="62"/>
      <c r="S111" s="62"/>
      <c r="T111" s="62"/>
      <c r="U111" s="62"/>
      <c r="V111" s="62"/>
      <c r="W111" s="62"/>
    </row>
    <row r="112" spans="1:23">
      <c r="A112" s="45"/>
      <c r="B112" s="46"/>
      <c r="C112" s="45"/>
      <c r="D112" s="45"/>
      <c r="E112" s="163"/>
      <c r="F112" s="163"/>
      <c r="G112" s="45"/>
      <c r="H112" s="164"/>
      <c r="I112" s="45"/>
      <c r="J112" s="45"/>
      <c r="K112" s="45"/>
      <c r="L112" s="45"/>
      <c r="M112" s="45"/>
      <c r="N112" s="45"/>
      <c r="O112" s="62"/>
      <c r="P112" s="62"/>
      <c r="Q112" s="62"/>
      <c r="R112" s="62"/>
      <c r="S112" s="62"/>
      <c r="T112" s="62"/>
      <c r="U112" s="62"/>
      <c r="V112" s="62"/>
      <c r="W112" s="62"/>
    </row>
    <row r="113" spans="1:23">
      <c r="A113" s="45"/>
      <c r="B113" s="46"/>
      <c r="C113" s="45"/>
      <c r="D113" s="45"/>
      <c r="E113" s="163"/>
      <c r="F113" s="163"/>
      <c r="G113" s="45"/>
      <c r="H113" s="164"/>
      <c r="I113" s="45"/>
      <c r="J113" s="45"/>
      <c r="K113" s="45"/>
      <c r="L113" s="45"/>
      <c r="M113" s="45"/>
      <c r="N113" s="45"/>
      <c r="O113" s="62"/>
      <c r="P113" s="62"/>
      <c r="Q113" s="62"/>
      <c r="R113" s="62"/>
      <c r="S113" s="62"/>
      <c r="T113" s="62"/>
      <c r="U113" s="62"/>
      <c r="V113" s="62"/>
      <c r="W113" s="62"/>
    </row>
    <row r="114" spans="1:23">
      <c r="A114" s="45"/>
      <c r="B114" s="46"/>
      <c r="C114" s="45"/>
      <c r="D114" s="45"/>
      <c r="E114" s="163"/>
      <c r="F114" s="163"/>
      <c r="G114" s="45"/>
      <c r="H114" s="164"/>
      <c r="I114" s="45"/>
      <c r="J114" s="45"/>
      <c r="K114" s="45"/>
      <c r="L114" s="45"/>
      <c r="M114" s="45"/>
      <c r="N114" s="45"/>
      <c r="O114" s="62"/>
      <c r="P114" s="62"/>
      <c r="Q114" s="62"/>
      <c r="R114" s="62"/>
      <c r="S114" s="62"/>
      <c r="T114" s="62"/>
      <c r="U114" s="62"/>
      <c r="V114" s="62"/>
      <c r="W114" s="62"/>
    </row>
    <row r="115" spans="1:23">
      <c r="A115" s="45"/>
      <c r="B115" s="46"/>
      <c r="C115" s="45"/>
      <c r="D115" s="45"/>
      <c r="E115" s="163"/>
      <c r="F115" s="163"/>
      <c r="G115" s="45"/>
      <c r="H115" s="164"/>
      <c r="I115" s="45"/>
      <c r="J115" s="45"/>
      <c r="K115" s="45"/>
      <c r="L115" s="45"/>
      <c r="M115" s="45"/>
      <c r="N115" s="45"/>
      <c r="O115" s="62"/>
      <c r="P115" s="62"/>
      <c r="Q115" s="62"/>
      <c r="R115" s="62"/>
      <c r="S115" s="62"/>
      <c r="T115" s="62"/>
      <c r="U115" s="62"/>
      <c r="V115" s="62"/>
      <c r="W115" s="62"/>
    </row>
    <row r="116" spans="1:23">
      <c r="A116" s="45"/>
      <c r="B116" s="46"/>
      <c r="C116" s="45"/>
      <c r="D116" s="45"/>
      <c r="E116" s="163"/>
      <c r="F116" s="163"/>
      <c r="G116" s="45"/>
      <c r="H116" s="164"/>
      <c r="I116" s="45"/>
      <c r="J116" s="45"/>
      <c r="K116" s="45"/>
      <c r="L116" s="45"/>
      <c r="M116" s="45"/>
      <c r="N116" s="45"/>
      <c r="O116" s="62"/>
      <c r="P116" s="62"/>
      <c r="Q116" s="62"/>
      <c r="R116" s="62"/>
      <c r="S116" s="62"/>
      <c r="T116" s="62"/>
      <c r="U116" s="62"/>
      <c r="V116" s="62"/>
      <c r="W116" s="62"/>
    </row>
    <row r="117" spans="1:23">
      <c r="A117" s="45"/>
      <c r="B117" s="46"/>
      <c r="C117" s="45"/>
      <c r="D117" s="45"/>
      <c r="E117" s="163"/>
      <c r="F117" s="163"/>
      <c r="G117" s="45"/>
      <c r="H117" s="164"/>
      <c r="I117" s="45"/>
      <c r="J117" s="45"/>
      <c r="K117" s="45"/>
      <c r="L117" s="45"/>
      <c r="M117" s="45"/>
      <c r="N117" s="45"/>
      <c r="O117" s="62"/>
      <c r="P117" s="62"/>
      <c r="Q117" s="62"/>
      <c r="R117" s="62"/>
      <c r="S117" s="62"/>
      <c r="T117" s="62"/>
      <c r="U117" s="62"/>
      <c r="V117" s="62"/>
      <c r="W117" s="62"/>
    </row>
    <row r="118" spans="1:23">
      <c r="A118" s="45"/>
      <c r="B118" s="46"/>
      <c r="C118" s="45"/>
      <c r="D118" s="45"/>
      <c r="E118" s="163"/>
      <c r="F118" s="163"/>
      <c r="G118" s="45"/>
      <c r="H118" s="164"/>
      <c r="I118" s="45"/>
      <c r="J118" s="45"/>
      <c r="K118" s="45"/>
      <c r="L118" s="45"/>
      <c r="M118" s="45"/>
      <c r="N118" s="45"/>
      <c r="O118" s="62"/>
      <c r="P118" s="62"/>
      <c r="Q118" s="62"/>
      <c r="R118" s="62"/>
      <c r="S118" s="62"/>
      <c r="T118" s="62"/>
      <c r="U118" s="62"/>
      <c r="V118" s="62"/>
      <c r="W118" s="62"/>
    </row>
    <row r="119" spans="1:23">
      <c r="A119" s="45"/>
      <c r="B119" s="46"/>
      <c r="C119" s="45"/>
      <c r="D119" s="45"/>
      <c r="E119" s="163"/>
      <c r="F119" s="163"/>
      <c r="G119" s="45"/>
      <c r="H119" s="164"/>
      <c r="I119" s="45"/>
      <c r="J119" s="45"/>
      <c r="K119" s="45"/>
      <c r="L119" s="45"/>
      <c r="M119" s="45"/>
      <c r="N119" s="45"/>
      <c r="O119" s="62"/>
      <c r="P119" s="62"/>
      <c r="Q119" s="62"/>
      <c r="R119" s="62"/>
      <c r="S119" s="62"/>
      <c r="T119" s="62"/>
      <c r="U119" s="62"/>
      <c r="V119" s="62"/>
      <c r="W119" s="62"/>
    </row>
    <row r="120" spans="1:23">
      <c r="A120" s="45"/>
      <c r="B120" s="46"/>
      <c r="C120" s="45"/>
      <c r="D120" s="45"/>
      <c r="E120" s="163"/>
      <c r="F120" s="163"/>
      <c r="G120" s="45"/>
      <c r="H120" s="164"/>
      <c r="I120" s="45"/>
      <c r="J120" s="45"/>
      <c r="K120" s="45"/>
      <c r="L120" s="45"/>
      <c r="M120" s="45"/>
      <c r="N120" s="45"/>
      <c r="O120" s="62"/>
      <c r="P120" s="62"/>
      <c r="Q120" s="62"/>
      <c r="R120" s="62"/>
      <c r="S120" s="62"/>
      <c r="T120" s="62"/>
      <c r="U120" s="62"/>
      <c r="V120" s="62"/>
      <c r="W120" s="62"/>
    </row>
    <row r="121" spans="1:23">
      <c r="A121" s="45"/>
      <c r="B121" s="46"/>
      <c r="C121" s="45"/>
      <c r="D121" s="45"/>
      <c r="E121" s="163"/>
      <c r="F121" s="163"/>
      <c r="G121" s="45"/>
      <c r="H121" s="164"/>
      <c r="I121" s="45"/>
      <c r="J121" s="45"/>
      <c r="K121" s="45"/>
      <c r="L121" s="45"/>
      <c r="M121" s="45"/>
      <c r="N121" s="45"/>
      <c r="O121" s="62"/>
      <c r="P121" s="62"/>
      <c r="Q121" s="62"/>
      <c r="R121" s="62"/>
      <c r="S121" s="62"/>
      <c r="T121" s="62"/>
      <c r="U121" s="62"/>
      <c r="V121" s="62"/>
      <c r="W121" s="62"/>
    </row>
    <row r="122" spans="1:23">
      <c r="A122" s="45"/>
      <c r="B122" s="46"/>
      <c r="C122" s="45"/>
      <c r="D122" s="45"/>
      <c r="E122" s="163"/>
      <c r="F122" s="163"/>
      <c r="G122" s="45"/>
      <c r="H122" s="164"/>
      <c r="I122" s="45"/>
      <c r="J122" s="45"/>
      <c r="K122" s="45"/>
      <c r="L122" s="45"/>
      <c r="M122" s="45"/>
      <c r="N122" s="45"/>
      <c r="O122" s="62"/>
      <c r="P122" s="62"/>
      <c r="Q122" s="62"/>
      <c r="R122" s="62"/>
      <c r="S122" s="62"/>
      <c r="T122" s="62"/>
      <c r="U122" s="62"/>
      <c r="V122" s="62"/>
      <c r="W122" s="62"/>
    </row>
    <row r="123" spans="1:23">
      <c r="A123" s="45"/>
      <c r="B123" s="46"/>
      <c r="C123" s="45"/>
      <c r="D123" s="45"/>
      <c r="E123" s="163"/>
      <c r="F123" s="163"/>
      <c r="G123" s="45"/>
      <c r="H123" s="164"/>
      <c r="I123" s="45"/>
      <c r="J123" s="45"/>
      <c r="K123" s="45"/>
      <c r="L123" s="45"/>
      <c r="M123" s="45"/>
      <c r="N123" s="45"/>
      <c r="O123" s="62"/>
      <c r="P123" s="62"/>
      <c r="Q123" s="62"/>
      <c r="R123" s="62"/>
      <c r="S123" s="62"/>
      <c r="T123" s="62"/>
      <c r="U123" s="62"/>
      <c r="V123" s="62"/>
      <c r="W123" s="62"/>
    </row>
    <row r="124" spans="1:23">
      <c r="A124" s="45"/>
      <c r="B124" s="46"/>
      <c r="C124" s="45"/>
      <c r="D124" s="45"/>
      <c r="E124" s="163"/>
      <c r="F124" s="163"/>
      <c r="G124" s="45"/>
      <c r="H124" s="164"/>
      <c r="I124" s="45"/>
      <c r="J124" s="45"/>
      <c r="K124" s="45"/>
      <c r="L124" s="45"/>
      <c r="M124" s="45"/>
      <c r="N124" s="45"/>
      <c r="O124" s="62"/>
      <c r="P124" s="62"/>
      <c r="Q124" s="62"/>
      <c r="R124" s="62"/>
      <c r="S124" s="62"/>
      <c r="T124" s="62"/>
      <c r="U124" s="62"/>
      <c r="V124" s="62"/>
      <c r="W124" s="62"/>
    </row>
    <row r="125" spans="1:23">
      <c r="A125" s="45"/>
      <c r="B125" s="46"/>
      <c r="C125" s="45"/>
      <c r="D125" s="45"/>
      <c r="E125" s="163"/>
      <c r="F125" s="163"/>
      <c r="G125" s="45"/>
      <c r="H125" s="164"/>
      <c r="I125" s="45"/>
      <c r="J125" s="45"/>
      <c r="K125" s="45"/>
      <c r="L125" s="45"/>
      <c r="M125" s="45"/>
      <c r="N125" s="45"/>
      <c r="O125" s="62"/>
      <c r="P125" s="62"/>
      <c r="Q125" s="62"/>
      <c r="R125" s="62"/>
      <c r="S125" s="62"/>
      <c r="T125" s="62"/>
      <c r="U125" s="62"/>
      <c r="V125" s="62"/>
      <c r="W125" s="62"/>
    </row>
    <row r="126" spans="1:23">
      <c r="A126" s="45"/>
      <c r="B126" s="46"/>
      <c r="C126" s="45"/>
      <c r="D126" s="45"/>
      <c r="E126" s="163"/>
      <c r="F126" s="163"/>
      <c r="G126" s="45"/>
      <c r="H126" s="164"/>
      <c r="I126" s="45"/>
      <c r="J126" s="45"/>
      <c r="K126" s="45"/>
      <c r="L126" s="45"/>
      <c r="M126" s="45"/>
      <c r="N126" s="45"/>
      <c r="O126" s="62"/>
      <c r="P126" s="62"/>
      <c r="Q126" s="62"/>
      <c r="R126" s="62"/>
      <c r="S126" s="62"/>
      <c r="T126" s="62"/>
      <c r="U126" s="62"/>
      <c r="V126" s="62"/>
      <c r="W126" s="62"/>
    </row>
    <row r="127" spans="1:23">
      <c r="A127" s="45"/>
      <c r="B127" s="46"/>
      <c r="C127" s="45"/>
      <c r="D127" s="45"/>
      <c r="E127" s="163"/>
      <c r="F127" s="163"/>
      <c r="G127" s="45"/>
      <c r="H127" s="164"/>
      <c r="I127" s="45"/>
      <c r="J127" s="45"/>
      <c r="K127" s="45"/>
      <c r="L127" s="45"/>
      <c r="M127" s="45"/>
      <c r="N127" s="45"/>
      <c r="O127" s="62"/>
      <c r="P127" s="62"/>
      <c r="Q127" s="62"/>
      <c r="R127" s="62"/>
      <c r="S127" s="62"/>
      <c r="T127" s="62"/>
      <c r="U127" s="62"/>
      <c r="V127" s="62"/>
      <c r="W127" s="62"/>
    </row>
    <row r="128" spans="1:23">
      <c r="A128" s="45"/>
      <c r="B128" s="46"/>
      <c r="C128" s="45"/>
      <c r="D128" s="45"/>
      <c r="E128" s="163"/>
      <c r="F128" s="163"/>
      <c r="G128" s="45"/>
      <c r="H128" s="164"/>
      <c r="I128" s="45"/>
      <c r="J128" s="45"/>
      <c r="K128" s="45"/>
      <c r="L128" s="45"/>
      <c r="M128" s="45"/>
      <c r="N128" s="45"/>
      <c r="O128" s="62"/>
      <c r="P128" s="62"/>
      <c r="Q128" s="62"/>
      <c r="R128" s="62"/>
      <c r="S128" s="62"/>
      <c r="T128" s="62"/>
      <c r="U128" s="62"/>
      <c r="V128" s="62"/>
      <c r="W128" s="62"/>
    </row>
    <row r="129" spans="1:23">
      <c r="A129" s="45"/>
      <c r="B129" s="46"/>
      <c r="C129" s="45"/>
      <c r="D129" s="45"/>
      <c r="E129" s="163"/>
      <c r="F129" s="163"/>
      <c r="G129" s="45"/>
      <c r="H129" s="164"/>
      <c r="I129" s="45"/>
      <c r="J129" s="45"/>
      <c r="K129" s="45"/>
      <c r="L129" s="45"/>
      <c r="M129" s="45"/>
      <c r="N129" s="45"/>
      <c r="O129" s="62"/>
      <c r="P129" s="62"/>
      <c r="Q129" s="62"/>
      <c r="R129" s="62"/>
      <c r="S129" s="62"/>
      <c r="T129" s="62"/>
      <c r="U129" s="62"/>
      <c r="V129" s="62"/>
      <c r="W129" s="62"/>
    </row>
    <row r="130" spans="1:23">
      <c r="A130" s="45"/>
      <c r="B130" s="46"/>
      <c r="C130" s="45"/>
      <c r="D130" s="45"/>
      <c r="E130" s="163"/>
      <c r="F130" s="163"/>
      <c r="G130" s="45"/>
      <c r="H130" s="164"/>
      <c r="I130" s="45"/>
      <c r="J130" s="45"/>
      <c r="K130" s="45"/>
      <c r="L130" s="45"/>
      <c r="M130" s="45"/>
      <c r="N130" s="45"/>
      <c r="O130" s="62"/>
      <c r="P130" s="62"/>
      <c r="Q130" s="62"/>
      <c r="R130" s="62"/>
      <c r="S130" s="62"/>
      <c r="T130" s="62"/>
      <c r="U130" s="62"/>
      <c r="V130" s="62"/>
      <c r="W130" s="62"/>
    </row>
    <row r="131" spans="1:23">
      <c r="A131" s="45"/>
      <c r="B131" s="46"/>
      <c r="C131" s="45"/>
      <c r="D131" s="45"/>
      <c r="E131" s="163"/>
      <c r="F131" s="163"/>
      <c r="G131" s="45"/>
      <c r="H131" s="164"/>
      <c r="I131" s="45"/>
      <c r="J131" s="45"/>
      <c r="K131" s="45"/>
      <c r="L131" s="45"/>
      <c r="M131" s="45"/>
      <c r="N131" s="45"/>
      <c r="O131" s="62"/>
      <c r="P131" s="62"/>
      <c r="Q131" s="62"/>
      <c r="R131" s="62"/>
      <c r="S131" s="62"/>
      <c r="T131" s="62"/>
      <c r="U131" s="62"/>
      <c r="V131" s="62"/>
      <c r="W131" s="62"/>
    </row>
    <row r="132" spans="1:23">
      <c r="A132" s="45"/>
      <c r="B132" s="46"/>
      <c r="C132" s="45"/>
      <c r="D132" s="45"/>
      <c r="E132" s="163"/>
      <c r="F132" s="163"/>
      <c r="G132" s="45"/>
      <c r="H132" s="164"/>
      <c r="I132" s="45"/>
      <c r="J132" s="45"/>
      <c r="K132" s="45"/>
      <c r="L132" s="45"/>
      <c r="M132" s="45"/>
      <c r="N132" s="45"/>
      <c r="O132" s="62"/>
      <c r="P132" s="62"/>
      <c r="Q132" s="62"/>
      <c r="R132" s="62"/>
      <c r="S132" s="62"/>
      <c r="T132" s="62"/>
      <c r="U132" s="62"/>
      <c r="V132" s="62"/>
      <c r="W132" s="62"/>
    </row>
    <row r="133" spans="1:23">
      <c r="A133" s="45"/>
      <c r="B133" s="46"/>
      <c r="C133" s="45"/>
      <c r="D133" s="45"/>
      <c r="E133" s="163"/>
      <c r="F133" s="163"/>
      <c r="G133" s="45"/>
      <c r="H133" s="164"/>
      <c r="I133" s="45"/>
      <c r="J133" s="45"/>
      <c r="K133" s="45"/>
      <c r="L133" s="45"/>
      <c r="M133" s="45"/>
      <c r="N133" s="45"/>
      <c r="O133" s="62"/>
      <c r="P133" s="62"/>
      <c r="Q133" s="62"/>
      <c r="R133" s="62"/>
      <c r="S133" s="62"/>
      <c r="T133" s="62"/>
      <c r="U133" s="62"/>
      <c r="V133" s="62"/>
      <c r="W133" s="62"/>
    </row>
    <row r="134" spans="1:23">
      <c r="A134" s="45"/>
      <c r="B134" s="46"/>
      <c r="C134" s="45"/>
      <c r="D134" s="45"/>
      <c r="E134" s="163"/>
      <c r="F134" s="163"/>
      <c r="G134" s="45"/>
      <c r="H134" s="164"/>
      <c r="I134" s="45"/>
      <c r="J134" s="45"/>
      <c r="K134" s="45"/>
      <c r="L134" s="45"/>
      <c r="M134" s="45"/>
      <c r="N134" s="45"/>
      <c r="O134" s="62"/>
      <c r="P134" s="62"/>
      <c r="Q134" s="62"/>
      <c r="R134" s="62"/>
      <c r="S134" s="62"/>
      <c r="T134" s="62"/>
      <c r="U134" s="62"/>
      <c r="V134" s="62"/>
      <c r="W134" s="62"/>
    </row>
    <row r="135" spans="1:23">
      <c r="A135" s="45"/>
      <c r="B135" s="46"/>
      <c r="C135" s="45"/>
      <c r="D135" s="45"/>
      <c r="E135" s="163"/>
      <c r="F135" s="163"/>
      <c r="G135" s="45"/>
      <c r="H135" s="164"/>
      <c r="I135" s="45"/>
      <c r="J135" s="45"/>
      <c r="K135" s="45"/>
      <c r="L135" s="45"/>
      <c r="M135" s="45"/>
      <c r="N135" s="45"/>
      <c r="O135" s="62"/>
      <c r="P135" s="62"/>
      <c r="Q135" s="62"/>
      <c r="R135" s="62"/>
      <c r="S135" s="62"/>
      <c r="T135" s="62"/>
      <c r="U135" s="62"/>
      <c r="V135" s="62"/>
      <c r="W135" s="62"/>
    </row>
    <row r="136" spans="1:23">
      <c r="A136" s="45"/>
      <c r="B136" s="46"/>
      <c r="C136" s="45"/>
      <c r="D136" s="45"/>
      <c r="E136" s="163"/>
      <c r="F136" s="163"/>
      <c r="G136" s="45"/>
      <c r="H136" s="164"/>
      <c r="I136" s="45"/>
      <c r="J136" s="45"/>
      <c r="K136" s="45"/>
      <c r="L136" s="45"/>
      <c r="M136" s="45"/>
      <c r="N136" s="45"/>
      <c r="O136" s="62"/>
      <c r="P136" s="62"/>
      <c r="Q136" s="62"/>
      <c r="R136" s="62"/>
      <c r="S136" s="62"/>
      <c r="T136" s="62"/>
      <c r="U136" s="62"/>
      <c r="V136" s="62"/>
      <c r="W136" s="62"/>
    </row>
    <row r="137" spans="1:23">
      <c r="A137" s="45"/>
      <c r="B137" s="46"/>
      <c r="C137" s="45"/>
      <c r="D137" s="45"/>
      <c r="E137" s="163"/>
      <c r="F137" s="163"/>
      <c r="G137" s="45"/>
      <c r="H137" s="164"/>
      <c r="I137" s="45"/>
      <c r="J137" s="45"/>
      <c r="K137" s="45"/>
      <c r="L137" s="45"/>
      <c r="M137" s="45"/>
      <c r="N137" s="45"/>
      <c r="O137" s="62"/>
      <c r="P137" s="62"/>
      <c r="Q137" s="62"/>
      <c r="R137" s="62"/>
      <c r="S137" s="62"/>
      <c r="T137" s="62"/>
      <c r="U137" s="62"/>
      <c r="V137" s="62"/>
      <c r="W137" s="62"/>
    </row>
    <row r="138" spans="1:23">
      <c r="A138" s="45"/>
      <c r="B138" s="46"/>
      <c r="C138" s="45"/>
      <c r="D138" s="45"/>
      <c r="E138" s="163"/>
      <c r="F138" s="163"/>
      <c r="G138" s="45"/>
      <c r="H138" s="164"/>
      <c r="I138" s="45"/>
      <c r="J138" s="45"/>
      <c r="K138" s="45"/>
      <c r="L138" s="45"/>
      <c r="M138" s="45"/>
      <c r="N138" s="45"/>
      <c r="O138" s="62"/>
      <c r="P138" s="62"/>
      <c r="Q138" s="62"/>
      <c r="R138" s="62"/>
      <c r="S138" s="62"/>
      <c r="T138" s="62"/>
      <c r="U138" s="62"/>
      <c r="V138" s="62"/>
      <c r="W138" s="62"/>
    </row>
    <row r="139" spans="1:23">
      <c r="A139" s="45"/>
      <c r="B139" s="46"/>
      <c r="C139" s="45"/>
      <c r="D139" s="45"/>
      <c r="E139" s="163"/>
      <c r="F139" s="163"/>
      <c r="G139" s="45"/>
      <c r="H139" s="164"/>
      <c r="I139" s="45"/>
      <c r="J139" s="45"/>
      <c r="K139" s="45"/>
      <c r="L139" s="45"/>
      <c r="M139" s="45"/>
      <c r="N139" s="45"/>
      <c r="O139" s="62"/>
      <c r="P139" s="62"/>
      <c r="Q139" s="62"/>
      <c r="R139" s="62"/>
      <c r="S139" s="62"/>
      <c r="T139" s="62"/>
      <c r="U139" s="62"/>
      <c r="V139" s="62"/>
      <c r="W139" s="62"/>
    </row>
    <row r="140" spans="1:23">
      <c r="A140" s="45"/>
      <c r="B140" s="46"/>
      <c r="C140" s="45"/>
      <c r="D140" s="45"/>
      <c r="E140" s="163"/>
      <c r="F140" s="163"/>
      <c r="G140" s="45"/>
      <c r="H140" s="164"/>
      <c r="I140" s="45"/>
      <c r="J140" s="45"/>
      <c r="K140" s="45"/>
      <c r="L140" s="45"/>
      <c r="M140" s="45"/>
      <c r="N140" s="45"/>
      <c r="O140" s="62"/>
      <c r="P140" s="62"/>
      <c r="Q140" s="62"/>
      <c r="R140" s="62"/>
      <c r="S140" s="62"/>
      <c r="T140" s="62"/>
      <c r="U140" s="62"/>
      <c r="V140" s="62"/>
      <c r="W140" s="62"/>
    </row>
    <row r="141" spans="1:23">
      <c r="A141" s="45"/>
      <c r="B141" s="46"/>
      <c r="C141" s="45"/>
      <c r="D141" s="45"/>
      <c r="E141" s="163"/>
      <c r="F141" s="163"/>
      <c r="G141" s="45"/>
      <c r="H141" s="164"/>
      <c r="I141" s="45"/>
      <c r="J141" s="45"/>
      <c r="K141" s="45"/>
      <c r="L141" s="45"/>
      <c r="M141" s="45"/>
      <c r="N141" s="45"/>
      <c r="O141" s="62"/>
      <c r="P141" s="62"/>
      <c r="Q141" s="62"/>
      <c r="R141" s="62"/>
      <c r="S141" s="62"/>
      <c r="T141" s="62"/>
      <c r="U141" s="62"/>
      <c r="V141" s="62"/>
      <c r="W141" s="62"/>
    </row>
    <row r="142" spans="1:23">
      <c r="A142" s="45"/>
      <c r="B142" s="46"/>
      <c r="C142" s="45"/>
      <c r="D142" s="45"/>
      <c r="E142" s="163"/>
      <c r="F142" s="163"/>
      <c r="G142" s="45"/>
      <c r="H142" s="164"/>
      <c r="I142" s="45"/>
      <c r="J142" s="45"/>
      <c r="K142" s="45"/>
      <c r="L142" s="45"/>
      <c r="M142" s="45"/>
      <c r="N142" s="45"/>
      <c r="O142" s="62"/>
      <c r="P142" s="62"/>
      <c r="Q142" s="62"/>
      <c r="R142" s="62"/>
      <c r="S142" s="62"/>
      <c r="T142" s="62"/>
      <c r="U142" s="62"/>
      <c r="V142" s="62"/>
      <c r="W142" s="62"/>
    </row>
    <row r="143" spans="1:23">
      <c r="A143" s="45"/>
      <c r="B143" s="46"/>
      <c r="C143" s="45"/>
      <c r="D143" s="45"/>
      <c r="E143" s="163"/>
      <c r="F143" s="163"/>
      <c r="G143" s="45"/>
      <c r="H143" s="164"/>
      <c r="I143" s="45"/>
      <c r="J143" s="45"/>
      <c r="K143" s="45"/>
      <c r="L143" s="45"/>
      <c r="M143" s="45"/>
      <c r="N143" s="45"/>
      <c r="O143" s="62"/>
      <c r="P143" s="62"/>
      <c r="Q143" s="62"/>
      <c r="R143" s="62"/>
      <c r="S143" s="62"/>
      <c r="T143" s="62"/>
      <c r="U143" s="62"/>
      <c r="V143" s="62"/>
      <c r="W143" s="62"/>
    </row>
    <row r="144" spans="1:23">
      <c r="A144" s="45"/>
      <c r="B144" s="46"/>
      <c r="C144" s="45"/>
      <c r="D144" s="45"/>
      <c r="E144" s="163"/>
      <c r="F144" s="163"/>
      <c r="G144" s="45"/>
      <c r="H144" s="164"/>
      <c r="I144" s="45"/>
      <c r="J144" s="45"/>
      <c r="K144" s="45"/>
      <c r="L144" s="45"/>
      <c r="M144" s="45"/>
      <c r="N144" s="45"/>
      <c r="O144" s="62"/>
      <c r="P144" s="62"/>
      <c r="Q144" s="62"/>
      <c r="R144" s="62"/>
      <c r="S144" s="62"/>
      <c r="T144" s="62"/>
      <c r="U144" s="62"/>
      <c r="V144" s="62"/>
      <c r="W144" s="62"/>
    </row>
    <row r="145" spans="1:23">
      <c r="A145" s="45"/>
      <c r="B145" s="46"/>
      <c r="C145" s="45"/>
      <c r="D145" s="45"/>
      <c r="E145" s="163"/>
      <c r="F145" s="163"/>
      <c r="G145" s="45"/>
      <c r="H145" s="164"/>
      <c r="I145" s="45"/>
      <c r="J145" s="45"/>
      <c r="K145" s="45"/>
      <c r="L145" s="45"/>
      <c r="M145" s="45"/>
      <c r="N145" s="45"/>
      <c r="O145" s="62"/>
      <c r="P145" s="62"/>
      <c r="Q145" s="62"/>
      <c r="R145" s="62"/>
      <c r="S145" s="62"/>
      <c r="T145" s="62"/>
      <c r="U145" s="62"/>
      <c r="V145" s="62"/>
      <c r="W145" s="62"/>
    </row>
    <row r="146" spans="1:23">
      <c r="A146" s="45"/>
      <c r="B146" s="46"/>
      <c r="C146" s="45"/>
      <c r="D146" s="45"/>
      <c r="E146" s="163"/>
      <c r="F146" s="163"/>
      <c r="G146" s="45"/>
      <c r="H146" s="164"/>
      <c r="I146" s="45"/>
      <c r="J146" s="45"/>
      <c r="K146" s="45"/>
      <c r="L146" s="45"/>
      <c r="M146" s="45"/>
      <c r="N146" s="45"/>
      <c r="O146" s="62"/>
      <c r="P146" s="62"/>
      <c r="Q146" s="62"/>
      <c r="R146" s="62"/>
      <c r="S146" s="62"/>
      <c r="T146" s="62"/>
      <c r="U146" s="62"/>
      <c r="V146" s="62"/>
      <c r="W146" s="62"/>
    </row>
    <row r="147" spans="1:23">
      <c r="A147" s="45"/>
      <c r="B147" s="46"/>
      <c r="C147" s="45"/>
      <c r="D147" s="45"/>
      <c r="E147" s="163"/>
      <c r="F147" s="163"/>
      <c r="G147" s="45"/>
      <c r="H147" s="164"/>
      <c r="I147" s="45"/>
      <c r="J147" s="45"/>
      <c r="K147" s="45"/>
      <c r="L147" s="45"/>
      <c r="M147" s="45"/>
      <c r="N147" s="45"/>
      <c r="O147" s="62"/>
      <c r="P147" s="62"/>
      <c r="Q147" s="62"/>
      <c r="R147" s="62"/>
      <c r="S147" s="62"/>
      <c r="T147" s="62"/>
      <c r="U147" s="62"/>
      <c r="V147" s="62"/>
      <c r="W147" s="62"/>
    </row>
    <row r="148" spans="1:23">
      <c r="A148" s="45"/>
      <c r="B148" s="46"/>
      <c r="C148" s="45"/>
      <c r="D148" s="45"/>
      <c r="E148" s="163"/>
      <c r="F148" s="163"/>
      <c r="G148" s="45"/>
      <c r="H148" s="164"/>
      <c r="I148" s="45"/>
      <c r="J148" s="45"/>
      <c r="K148" s="45"/>
      <c r="L148" s="45"/>
      <c r="M148" s="45"/>
      <c r="N148" s="45"/>
      <c r="O148" s="62"/>
      <c r="P148" s="62"/>
      <c r="Q148" s="62"/>
      <c r="R148" s="62"/>
      <c r="S148" s="62"/>
      <c r="T148" s="62"/>
      <c r="U148" s="62"/>
      <c r="V148" s="62"/>
      <c r="W148" s="62"/>
    </row>
    <row r="149" spans="1:23">
      <c r="A149" s="45"/>
      <c r="B149" s="46"/>
      <c r="C149" s="45"/>
      <c r="D149" s="45"/>
      <c r="E149" s="163"/>
      <c r="F149" s="163"/>
      <c r="G149" s="45"/>
      <c r="H149" s="164"/>
      <c r="I149" s="45"/>
      <c r="J149" s="45"/>
      <c r="K149" s="45"/>
      <c r="L149" s="45"/>
      <c r="M149" s="45"/>
      <c r="N149" s="45"/>
      <c r="O149" s="62"/>
      <c r="P149" s="62"/>
      <c r="Q149" s="62"/>
      <c r="R149" s="62"/>
      <c r="S149" s="62"/>
      <c r="T149" s="62"/>
      <c r="U149" s="62"/>
      <c r="V149" s="62"/>
      <c r="W149" s="62"/>
    </row>
    <row r="150" spans="1:23">
      <c r="A150" s="45"/>
      <c r="B150" s="46"/>
      <c r="C150" s="45"/>
      <c r="D150" s="45"/>
      <c r="E150" s="163"/>
      <c r="F150" s="163"/>
      <c r="G150" s="45"/>
      <c r="H150" s="164"/>
      <c r="I150" s="45"/>
      <c r="J150" s="45"/>
      <c r="K150" s="45"/>
      <c r="L150" s="45"/>
      <c r="M150" s="45"/>
      <c r="N150" s="45"/>
      <c r="O150" s="62"/>
      <c r="P150" s="62"/>
      <c r="Q150" s="62"/>
      <c r="R150" s="62"/>
      <c r="S150" s="62"/>
      <c r="T150" s="62"/>
      <c r="U150" s="62"/>
      <c r="V150" s="62"/>
      <c r="W150" s="62"/>
    </row>
    <row r="151" spans="1:23">
      <c r="A151" s="45"/>
      <c r="B151" s="46"/>
      <c r="C151" s="45"/>
      <c r="D151" s="45"/>
      <c r="E151" s="163"/>
      <c r="F151" s="163"/>
      <c r="G151" s="45"/>
      <c r="H151" s="164"/>
      <c r="I151" s="45"/>
      <c r="J151" s="45"/>
      <c r="K151" s="45"/>
      <c r="L151" s="45"/>
      <c r="M151" s="45"/>
      <c r="N151" s="45"/>
      <c r="O151" s="62"/>
      <c r="P151" s="62"/>
      <c r="Q151" s="62"/>
      <c r="R151" s="62"/>
      <c r="S151" s="62"/>
      <c r="T151" s="62"/>
      <c r="U151" s="62"/>
      <c r="V151" s="62"/>
      <c r="W151" s="62"/>
    </row>
    <row r="152" spans="1:23">
      <c r="A152" s="45"/>
      <c r="B152" s="46"/>
      <c r="C152" s="45"/>
      <c r="D152" s="45"/>
      <c r="E152" s="163"/>
      <c r="F152" s="163"/>
      <c r="G152" s="45"/>
      <c r="H152" s="164"/>
      <c r="I152" s="45"/>
      <c r="J152" s="45"/>
      <c r="K152" s="45"/>
      <c r="L152" s="45"/>
      <c r="M152" s="45"/>
      <c r="N152" s="45"/>
      <c r="O152" s="62"/>
      <c r="P152" s="62"/>
      <c r="Q152" s="62"/>
      <c r="R152" s="62"/>
      <c r="S152" s="62"/>
      <c r="T152" s="62"/>
      <c r="U152" s="62"/>
      <c r="V152" s="62"/>
      <c r="W152" s="62"/>
    </row>
    <row r="153" spans="1:23">
      <c r="A153" s="45"/>
      <c r="B153" s="46"/>
      <c r="C153" s="45"/>
      <c r="D153" s="45"/>
      <c r="E153" s="163"/>
      <c r="F153" s="163"/>
      <c r="G153" s="45"/>
      <c r="H153" s="164"/>
      <c r="I153" s="45"/>
      <c r="J153" s="45"/>
      <c r="K153" s="45"/>
      <c r="L153" s="45"/>
      <c r="M153" s="45"/>
      <c r="N153" s="45"/>
      <c r="O153" s="62"/>
      <c r="P153" s="62"/>
      <c r="Q153" s="62"/>
      <c r="R153" s="62"/>
      <c r="S153" s="62"/>
      <c r="T153" s="62"/>
      <c r="U153" s="62"/>
      <c r="V153" s="62"/>
      <c r="W153" s="62"/>
    </row>
    <row r="154" spans="1:23">
      <c r="A154" s="45"/>
      <c r="B154" s="46"/>
      <c r="C154" s="45"/>
      <c r="D154" s="45"/>
      <c r="E154" s="163"/>
      <c r="F154" s="163"/>
      <c r="G154" s="45"/>
      <c r="H154" s="164"/>
      <c r="I154" s="45"/>
      <c r="J154" s="45"/>
      <c r="K154" s="45"/>
      <c r="L154" s="45"/>
      <c r="M154" s="45"/>
      <c r="N154" s="45"/>
      <c r="O154" s="62"/>
      <c r="P154" s="62"/>
      <c r="Q154" s="62"/>
      <c r="R154" s="62"/>
      <c r="S154" s="62"/>
      <c r="T154" s="62"/>
      <c r="U154" s="62"/>
      <c r="V154" s="62"/>
      <c r="W154" s="62"/>
    </row>
    <row r="155" spans="1:23">
      <c r="A155" s="45"/>
      <c r="B155" s="46"/>
      <c r="C155" s="45"/>
      <c r="D155" s="45"/>
      <c r="E155" s="163"/>
      <c r="F155" s="163"/>
      <c r="G155" s="45"/>
      <c r="H155" s="164"/>
      <c r="I155" s="45"/>
      <c r="J155" s="45"/>
      <c r="K155" s="45"/>
      <c r="L155" s="45"/>
      <c r="M155" s="45"/>
      <c r="N155" s="45"/>
      <c r="O155" s="62"/>
      <c r="P155" s="62"/>
      <c r="Q155" s="62"/>
      <c r="R155" s="62"/>
      <c r="S155" s="62"/>
      <c r="T155" s="62"/>
      <c r="U155" s="62"/>
      <c r="V155" s="62"/>
      <c r="W155" s="62"/>
    </row>
    <row r="156" spans="1:23">
      <c r="A156" s="45"/>
      <c r="B156" s="46"/>
      <c r="C156" s="45"/>
      <c r="D156" s="45"/>
      <c r="E156" s="163"/>
      <c r="F156" s="163"/>
      <c r="G156" s="45"/>
      <c r="H156" s="164"/>
      <c r="I156" s="45"/>
      <c r="J156" s="45"/>
      <c r="K156" s="45"/>
      <c r="L156" s="45"/>
      <c r="M156" s="45"/>
      <c r="N156" s="45"/>
      <c r="O156" s="62"/>
      <c r="P156" s="62"/>
      <c r="Q156" s="62"/>
      <c r="R156" s="62"/>
      <c r="S156" s="62"/>
      <c r="T156" s="62"/>
      <c r="U156" s="62"/>
      <c r="V156" s="62"/>
      <c r="W156" s="62"/>
    </row>
    <row r="157" spans="1:23">
      <c r="A157" s="45"/>
      <c r="B157" s="46"/>
      <c r="C157" s="45"/>
      <c r="D157" s="45"/>
      <c r="E157" s="163"/>
      <c r="F157" s="163"/>
      <c r="G157" s="45"/>
      <c r="H157" s="164"/>
      <c r="I157" s="45"/>
      <c r="J157" s="45"/>
      <c r="K157" s="45"/>
      <c r="L157" s="45"/>
      <c r="M157" s="45"/>
      <c r="N157" s="45"/>
      <c r="O157" s="62"/>
      <c r="P157" s="62"/>
      <c r="Q157" s="62"/>
      <c r="R157" s="62"/>
      <c r="S157" s="62"/>
      <c r="T157" s="62"/>
      <c r="U157" s="62"/>
      <c r="V157" s="62"/>
      <c r="W157" s="62"/>
    </row>
    <row r="158" spans="1:23">
      <c r="A158" s="45"/>
      <c r="B158" s="46"/>
      <c r="C158" s="45"/>
      <c r="D158" s="45"/>
      <c r="E158" s="163"/>
      <c r="F158" s="163"/>
      <c r="G158" s="45"/>
      <c r="H158" s="164"/>
      <c r="I158" s="45"/>
      <c r="J158" s="45"/>
      <c r="K158" s="45"/>
      <c r="L158" s="45"/>
      <c r="M158" s="45"/>
      <c r="N158" s="45"/>
      <c r="O158" s="62"/>
      <c r="P158" s="62"/>
      <c r="Q158" s="62"/>
      <c r="R158" s="62"/>
      <c r="S158" s="62"/>
      <c r="T158" s="62"/>
      <c r="U158" s="62"/>
      <c r="V158" s="62"/>
      <c r="W158" s="62"/>
    </row>
    <row r="159" spans="1:23">
      <c r="A159" s="45"/>
      <c r="B159" s="46"/>
      <c r="C159" s="45"/>
      <c r="D159" s="45"/>
      <c r="E159" s="163"/>
      <c r="F159" s="163"/>
      <c r="G159" s="45"/>
      <c r="H159" s="164"/>
      <c r="I159" s="45"/>
      <c r="J159" s="45"/>
      <c r="K159" s="45"/>
      <c r="L159" s="45"/>
      <c r="M159" s="45"/>
      <c r="N159" s="45"/>
      <c r="O159" s="62"/>
      <c r="P159" s="62"/>
      <c r="Q159" s="62"/>
      <c r="R159" s="62"/>
      <c r="S159" s="62"/>
      <c r="T159" s="62"/>
      <c r="U159" s="62"/>
      <c r="V159" s="62"/>
      <c r="W159" s="62"/>
    </row>
    <row r="160" spans="1:23">
      <c r="A160" s="45"/>
      <c r="B160" s="46"/>
      <c r="C160" s="45"/>
      <c r="D160" s="45"/>
      <c r="E160" s="163"/>
      <c r="F160" s="163"/>
      <c r="G160" s="45"/>
      <c r="H160" s="164"/>
      <c r="I160" s="45"/>
      <c r="J160" s="45"/>
      <c r="K160" s="45"/>
      <c r="L160" s="45"/>
      <c r="M160" s="45"/>
      <c r="N160" s="45"/>
      <c r="O160" s="62"/>
      <c r="P160" s="62"/>
      <c r="Q160" s="62"/>
      <c r="R160" s="62"/>
      <c r="S160" s="62"/>
      <c r="T160" s="62"/>
      <c r="U160" s="62"/>
      <c r="V160" s="62"/>
      <c r="W160" s="62"/>
    </row>
    <row r="161" spans="1:23">
      <c r="A161" s="45"/>
      <c r="B161" s="46"/>
      <c r="C161" s="45"/>
      <c r="D161" s="45"/>
      <c r="E161" s="163"/>
      <c r="F161" s="163"/>
      <c r="G161" s="45"/>
      <c r="H161" s="164"/>
      <c r="I161" s="45"/>
      <c r="J161" s="45"/>
      <c r="K161" s="45"/>
      <c r="L161" s="45"/>
      <c r="M161" s="45"/>
      <c r="N161" s="45"/>
      <c r="O161" s="62"/>
      <c r="P161" s="62"/>
      <c r="Q161" s="62"/>
      <c r="R161" s="62"/>
      <c r="S161" s="62"/>
      <c r="T161" s="62"/>
      <c r="U161" s="62"/>
      <c r="V161" s="62"/>
      <c r="W161" s="62"/>
    </row>
    <row r="162" spans="1:23">
      <c r="A162" s="45"/>
      <c r="B162" s="46"/>
      <c r="C162" s="45"/>
      <c r="D162" s="45"/>
      <c r="E162" s="163"/>
      <c r="F162" s="163"/>
      <c r="G162" s="45"/>
      <c r="H162" s="164"/>
      <c r="I162" s="45"/>
      <c r="J162" s="45"/>
      <c r="K162" s="45"/>
      <c r="L162" s="45"/>
      <c r="M162" s="45"/>
      <c r="N162" s="45"/>
      <c r="O162" s="62"/>
      <c r="P162" s="62"/>
      <c r="Q162" s="62"/>
      <c r="R162" s="62"/>
      <c r="S162" s="62"/>
      <c r="T162" s="62"/>
      <c r="U162" s="62"/>
      <c r="V162" s="62"/>
      <c r="W162" s="62"/>
    </row>
    <row r="163" spans="1:23">
      <c r="A163" s="45"/>
      <c r="B163" s="46"/>
      <c r="C163" s="45"/>
      <c r="D163" s="45"/>
      <c r="E163" s="163"/>
      <c r="F163" s="163"/>
      <c r="G163" s="45"/>
      <c r="H163" s="164"/>
      <c r="I163" s="45"/>
      <c r="J163" s="45"/>
      <c r="K163" s="45"/>
      <c r="L163" s="45"/>
      <c r="M163" s="45"/>
      <c r="N163" s="45"/>
      <c r="O163" s="62"/>
      <c r="P163" s="62"/>
      <c r="Q163" s="62"/>
      <c r="R163" s="62"/>
      <c r="S163" s="62"/>
      <c r="T163" s="62"/>
      <c r="U163" s="62"/>
      <c r="V163" s="62"/>
      <c r="W163" s="62"/>
    </row>
    <row r="164" spans="1:23">
      <c r="A164" s="45"/>
      <c r="B164" s="46"/>
      <c r="C164" s="45"/>
      <c r="D164" s="45"/>
      <c r="E164" s="163"/>
      <c r="F164" s="163"/>
      <c r="G164" s="45"/>
      <c r="H164" s="164"/>
      <c r="I164" s="45"/>
      <c r="J164" s="45"/>
      <c r="K164" s="45"/>
      <c r="L164" s="45"/>
      <c r="M164" s="45"/>
      <c r="N164" s="45"/>
      <c r="O164" s="62"/>
      <c r="P164" s="62"/>
      <c r="Q164" s="62"/>
      <c r="R164" s="62"/>
      <c r="S164" s="62"/>
      <c r="T164" s="62"/>
      <c r="U164" s="62"/>
      <c r="V164" s="62"/>
      <c r="W164" s="62"/>
    </row>
    <row r="165" spans="1:23">
      <c r="A165" s="45"/>
      <c r="B165" s="46"/>
      <c r="C165" s="45"/>
      <c r="D165" s="45"/>
      <c r="E165" s="163"/>
      <c r="F165" s="163"/>
      <c r="G165" s="45"/>
      <c r="H165" s="164"/>
      <c r="I165" s="45"/>
      <c r="J165" s="45"/>
      <c r="K165" s="45"/>
      <c r="L165" s="45"/>
      <c r="M165" s="45"/>
      <c r="N165" s="45"/>
      <c r="O165" s="62"/>
      <c r="P165" s="62"/>
      <c r="Q165" s="62"/>
      <c r="R165" s="62"/>
      <c r="S165" s="62"/>
      <c r="T165" s="62"/>
      <c r="U165" s="62"/>
      <c r="V165" s="62"/>
      <c r="W165" s="62"/>
    </row>
    <row r="166" spans="1:23">
      <c r="A166" s="45"/>
      <c r="B166" s="46"/>
      <c r="C166" s="45"/>
      <c r="D166" s="45"/>
      <c r="E166" s="163"/>
      <c r="F166" s="163"/>
      <c r="G166" s="45"/>
      <c r="H166" s="164"/>
      <c r="I166" s="45"/>
      <c r="J166" s="45"/>
      <c r="K166" s="45"/>
      <c r="L166" s="45"/>
      <c r="M166" s="45"/>
      <c r="N166" s="45"/>
      <c r="O166" s="62"/>
      <c r="P166" s="62"/>
      <c r="Q166" s="62"/>
      <c r="R166" s="62"/>
      <c r="S166" s="62"/>
      <c r="T166" s="62"/>
      <c r="U166" s="62"/>
      <c r="V166" s="62"/>
      <c r="W166" s="62"/>
    </row>
    <row r="167" spans="1:23">
      <c r="A167" s="45"/>
      <c r="B167" s="46"/>
      <c r="C167" s="45"/>
      <c r="D167" s="45"/>
      <c r="E167" s="163"/>
      <c r="F167" s="163"/>
      <c r="G167" s="45"/>
      <c r="H167" s="164"/>
      <c r="I167" s="45"/>
      <c r="J167" s="45"/>
      <c r="K167" s="45"/>
      <c r="L167" s="45"/>
      <c r="M167" s="45"/>
      <c r="N167" s="45"/>
      <c r="O167" s="62"/>
      <c r="P167" s="62"/>
      <c r="Q167" s="62"/>
      <c r="R167" s="62"/>
      <c r="S167" s="62"/>
      <c r="T167" s="62"/>
      <c r="U167" s="62"/>
      <c r="V167" s="62"/>
      <c r="W167" s="62"/>
    </row>
    <row r="168" spans="1:23">
      <c r="A168" s="45"/>
      <c r="B168" s="46"/>
      <c r="C168" s="45"/>
      <c r="D168" s="45"/>
      <c r="E168" s="163"/>
      <c r="F168" s="163"/>
      <c r="G168" s="45"/>
      <c r="H168" s="164"/>
      <c r="I168" s="45"/>
      <c r="J168" s="45"/>
      <c r="K168" s="45"/>
      <c r="L168" s="45"/>
      <c r="M168" s="45"/>
      <c r="N168" s="45"/>
      <c r="O168" s="62"/>
      <c r="P168" s="62"/>
      <c r="Q168" s="62"/>
      <c r="R168" s="62"/>
      <c r="S168" s="62"/>
      <c r="T168" s="62"/>
      <c r="U168" s="62"/>
      <c r="V168" s="62"/>
      <c r="W168" s="62"/>
    </row>
    <row r="169" spans="1:23">
      <c r="A169" s="45"/>
      <c r="B169" s="46"/>
      <c r="C169" s="45"/>
      <c r="D169" s="45"/>
      <c r="E169" s="163"/>
      <c r="F169" s="163"/>
      <c r="G169" s="45"/>
      <c r="H169" s="164"/>
      <c r="I169" s="45"/>
      <c r="J169" s="45"/>
      <c r="K169" s="45"/>
      <c r="L169" s="45"/>
      <c r="M169" s="45"/>
      <c r="N169" s="45"/>
      <c r="O169" s="62"/>
      <c r="P169" s="62"/>
      <c r="Q169" s="62"/>
      <c r="R169" s="62"/>
      <c r="S169" s="62"/>
      <c r="T169" s="62"/>
      <c r="U169" s="62"/>
      <c r="V169" s="62"/>
      <c r="W169" s="62"/>
    </row>
    <row r="170" spans="1:23">
      <c r="A170" s="45"/>
      <c r="B170" s="46"/>
      <c r="C170" s="45"/>
      <c r="D170" s="45"/>
      <c r="E170" s="163"/>
      <c r="F170" s="163"/>
      <c r="G170" s="45"/>
      <c r="H170" s="164"/>
      <c r="I170" s="45"/>
      <c r="J170" s="45"/>
      <c r="K170" s="45"/>
      <c r="L170" s="45"/>
      <c r="M170" s="45"/>
      <c r="N170" s="45"/>
      <c r="O170" s="62"/>
      <c r="P170" s="62"/>
      <c r="Q170" s="62"/>
      <c r="R170" s="62"/>
      <c r="S170" s="62"/>
      <c r="T170" s="62"/>
      <c r="U170" s="62"/>
      <c r="V170" s="62"/>
      <c r="W170" s="62"/>
    </row>
    <row r="171" spans="1:23">
      <c r="A171" s="45"/>
      <c r="B171" s="46"/>
      <c r="C171" s="45"/>
      <c r="D171" s="45"/>
      <c r="E171" s="163"/>
      <c r="F171" s="163"/>
      <c r="G171" s="45"/>
      <c r="H171" s="164"/>
      <c r="I171" s="45"/>
      <c r="J171" s="45"/>
      <c r="K171" s="45"/>
      <c r="L171" s="45"/>
      <c r="M171" s="45"/>
      <c r="N171" s="45"/>
      <c r="O171" s="62"/>
      <c r="P171" s="62"/>
      <c r="Q171" s="62"/>
      <c r="R171" s="62"/>
      <c r="S171" s="62"/>
      <c r="T171" s="62"/>
      <c r="U171" s="62"/>
      <c r="V171" s="62"/>
      <c r="W171" s="62"/>
    </row>
    <row r="172" spans="1:23">
      <c r="A172" s="45"/>
      <c r="B172" s="46"/>
      <c r="C172" s="45"/>
      <c r="D172" s="45"/>
      <c r="E172" s="163"/>
      <c r="F172" s="163"/>
      <c r="G172" s="45"/>
      <c r="H172" s="164"/>
      <c r="I172" s="45"/>
      <c r="J172" s="45"/>
      <c r="K172" s="45"/>
      <c r="L172" s="45"/>
      <c r="M172" s="45"/>
      <c r="N172" s="45"/>
      <c r="O172" s="62"/>
      <c r="P172" s="62"/>
      <c r="Q172" s="62"/>
      <c r="R172" s="62"/>
      <c r="S172" s="62"/>
      <c r="T172" s="62"/>
      <c r="U172" s="62"/>
      <c r="V172" s="62"/>
      <c r="W172" s="62"/>
    </row>
    <row r="173" spans="1:23">
      <c r="A173" s="45"/>
      <c r="B173" s="46"/>
      <c r="C173" s="45"/>
      <c r="D173" s="45"/>
      <c r="E173" s="163"/>
      <c r="F173" s="163"/>
      <c r="G173" s="45"/>
      <c r="H173" s="164"/>
      <c r="I173" s="45"/>
      <c r="J173" s="45"/>
      <c r="K173" s="45"/>
      <c r="L173" s="45"/>
      <c r="M173" s="45"/>
      <c r="N173" s="45"/>
      <c r="O173" s="62"/>
      <c r="P173" s="62"/>
      <c r="Q173" s="62"/>
      <c r="R173" s="62"/>
      <c r="S173" s="62"/>
      <c r="T173" s="62"/>
      <c r="U173" s="62"/>
      <c r="V173" s="62"/>
      <c r="W173" s="62"/>
    </row>
    <row r="174" spans="1:23">
      <c r="A174" s="45"/>
      <c r="B174" s="46"/>
      <c r="C174" s="45"/>
      <c r="D174" s="45"/>
      <c r="E174" s="163"/>
      <c r="F174" s="163"/>
      <c r="G174" s="45"/>
      <c r="H174" s="164"/>
      <c r="I174" s="45"/>
      <c r="J174" s="45"/>
      <c r="K174" s="45"/>
      <c r="L174" s="45"/>
      <c r="M174" s="45"/>
      <c r="N174" s="45"/>
      <c r="O174" s="62"/>
      <c r="P174" s="62"/>
      <c r="Q174" s="62"/>
      <c r="R174" s="62"/>
      <c r="S174" s="62"/>
      <c r="T174" s="62"/>
      <c r="U174" s="62"/>
      <c r="V174" s="62"/>
      <c r="W174" s="62"/>
    </row>
    <row r="175" spans="1:23">
      <c r="A175" s="45"/>
      <c r="B175" s="46"/>
      <c r="C175" s="45"/>
      <c r="D175" s="45"/>
      <c r="E175" s="163"/>
      <c r="F175" s="163"/>
      <c r="G175" s="45"/>
      <c r="H175" s="164"/>
      <c r="I175" s="45"/>
      <c r="J175" s="45"/>
      <c r="K175" s="45"/>
      <c r="L175" s="45"/>
      <c r="M175" s="45"/>
      <c r="N175" s="45"/>
      <c r="O175" s="62"/>
      <c r="P175" s="62"/>
      <c r="Q175" s="62"/>
      <c r="R175" s="62"/>
      <c r="S175" s="62"/>
      <c r="T175" s="62"/>
      <c r="U175" s="62"/>
      <c r="V175" s="62"/>
      <c r="W175" s="62"/>
    </row>
    <row r="176" spans="1:23">
      <c r="A176" s="45"/>
      <c r="B176" s="46"/>
      <c r="C176" s="45"/>
      <c r="D176" s="45"/>
      <c r="E176" s="163"/>
      <c r="F176" s="163"/>
      <c r="G176" s="45"/>
      <c r="H176" s="164"/>
      <c r="I176" s="45"/>
      <c r="J176" s="45"/>
      <c r="K176" s="45"/>
      <c r="L176" s="45"/>
      <c r="M176" s="45"/>
      <c r="N176" s="45"/>
      <c r="O176" s="62"/>
      <c r="P176" s="62"/>
      <c r="Q176" s="62"/>
      <c r="R176" s="62"/>
      <c r="S176" s="62"/>
      <c r="T176" s="62"/>
      <c r="U176" s="62"/>
      <c r="V176" s="62"/>
      <c r="W176" s="62"/>
    </row>
    <row r="177" spans="1:23">
      <c r="A177" s="45"/>
      <c r="B177" s="46"/>
      <c r="C177" s="45"/>
      <c r="D177" s="45"/>
      <c r="E177" s="163"/>
      <c r="F177" s="163"/>
      <c r="G177" s="45"/>
      <c r="H177" s="164"/>
      <c r="I177" s="45"/>
      <c r="J177" s="45"/>
      <c r="K177" s="45"/>
      <c r="L177" s="45"/>
      <c r="M177" s="45"/>
      <c r="N177" s="45"/>
      <c r="O177" s="62"/>
      <c r="P177" s="62"/>
      <c r="Q177" s="62"/>
      <c r="R177" s="62"/>
      <c r="S177" s="62"/>
      <c r="T177" s="62"/>
      <c r="U177" s="62"/>
      <c r="V177" s="62"/>
      <c r="W177" s="62"/>
    </row>
    <row r="178" spans="1:23">
      <c r="A178" s="45"/>
      <c r="B178" s="46"/>
      <c r="C178" s="45"/>
      <c r="D178" s="45"/>
      <c r="E178" s="163"/>
      <c r="F178" s="163"/>
      <c r="G178" s="45"/>
      <c r="H178" s="164"/>
      <c r="I178" s="45"/>
      <c r="J178" s="45"/>
      <c r="K178" s="45"/>
      <c r="L178" s="45"/>
      <c r="M178" s="45"/>
      <c r="N178" s="45"/>
      <c r="O178" s="62"/>
      <c r="P178" s="62"/>
      <c r="Q178" s="62"/>
      <c r="R178" s="62"/>
      <c r="S178" s="62"/>
      <c r="T178" s="62"/>
      <c r="U178" s="62"/>
      <c r="V178" s="62"/>
      <c r="W178" s="62"/>
    </row>
    <row r="179" spans="1:23">
      <c r="A179" s="45"/>
      <c r="B179" s="46"/>
      <c r="C179" s="45"/>
      <c r="D179" s="45"/>
      <c r="E179" s="163"/>
      <c r="F179" s="163"/>
      <c r="G179" s="45"/>
      <c r="H179" s="164"/>
      <c r="I179" s="45"/>
      <c r="J179" s="45"/>
      <c r="K179" s="45"/>
      <c r="L179" s="45"/>
      <c r="M179" s="45"/>
      <c r="N179" s="45"/>
      <c r="O179" s="62"/>
      <c r="P179" s="62"/>
      <c r="Q179" s="62"/>
      <c r="R179" s="62"/>
      <c r="S179" s="62"/>
      <c r="T179" s="62"/>
      <c r="U179" s="62"/>
      <c r="V179" s="62"/>
      <c r="W179" s="62"/>
    </row>
    <row r="180" spans="1:23">
      <c r="A180" s="45"/>
      <c r="B180" s="46"/>
      <c r="C180" s="45"/>
      <c r="D180" s="45"/>
      <c r="E180" s="163"/>
      <c r="F180" s="163"/>
      <c r="G180" s="45"/>
      <c r="H180" s="164"/>
      <c r="I180" s="45"/>
      <c r="J180" s="45"/>
      <c r="K180" s="45"/>
      <c r="L180" s="45"/>
      <c r="M180" s="45"/>
      <c r="N180" s="45"/>
      <c r="O180" s="62"/>
      <c r="P180" s="62"/>
      <c r="Q180" s="62"/>
      <c r="R180" s="62"/>
      <c r="S180" s="62"/>
      <c r="T180" s="62"/>
      <c r="U180" s="62"/>
      <c r="V180" s="62"/>
      <c r="W180" s="62"/>
    </row>
    <row r="181" spans="1:23">
      <c r="A181" s="45"/>
      <c r="B181" s="46"/>
      <c r="C181" s="45"/>
      <c r="D181" s="45"/>
      <c r="E181" s="163"/>
      <c r="F181" s="163"/>
      <c r="G181" s="45"/>
      <c r="H181" s="164"/>
      <c r="I181" s="45"/>
      <c r="J181" s="45"/>
      <c r="K181" s="45"/>
      <c r="L181" s="45"/>
      <c r="M181" s="45"/>
      <c r="N181" s="45"/>
      <c r="O181" s="62"/>
      <c r="P181" s="62"/>
      <c r="Q181" s="62"/>
      <c r="R181" s="62"/>
      <c r="S181" s="62"/>
      <c r="T181" s="62"/>
      <c r="U181" s="62"/>
      <c r="V181" s="62"/>
      <c r="W181" s="62"/>
    </row>
    <row r="182" spans="1:23">
      <c r="A182" s="45"/>
      <c r="B182" s="46"/>
      <c r="C182" s="45"/>
      <c r="D182" s="45"/>
      <c r="E182" s="163"/>
      <c r="F182" s="163"/>
      <c r="G182" s="45"/>
      <c r="H182" s="164"/>
      <c r="I182" s="45"/>
      <c r="J182" s="45"/>
      <c r="K182" s="45"/>
      <c r="L182" s="45"/>
      <c r="M182" s="45"/>
      <c r="N182" s="45"/>
      <c r="O182" s="62"/>
      <c r="P182" s="62"/>
      <c r="Q182" s="62"/>
      <c r="R182" s="62"/>
      <c r="S182" s="62"/>
      <c r="T182" s="62"/>
      <c r="U182" s="62"/>
      <c r="V182" s="62"/>
      <c r="W182" s="62"/>
    </row>
    <row r="183" spans="1:23">
      <c r="A183" s="45"/>
      <c r="B183" s="46"/>
      <c r="C183" s="45"/>
      <c r="D183" s="45"/>
      <c r="E183" s="163"/>
      <c r="F183" s="163"/>
      <c r="G183" s="45"/>
      <c r="H183" s="164"/>
      <c r="I183" s="45"/>
      <c r="J183" s="45"/>
      <c r="K183" s="45"/>
      <c r="L183" s="45"/>
      <c r="M183" s="45"/>
      <c r="N183" s="45"/>
      <c r="O183" s="62"/>
      <c r="P183" s="62"/>
      <c r="Q183" s="62"/>
      <c r="R183" s="62"/>
      <c r="S183" s="62"/>
      <c r="T183" s="62"/>
      <c r="U183" s="62"/>
      <c r="V183" s="62"/>
      <c r="W183" s="62"/>
    </row>
    <row r="184" spans="1:23">
      <c r="A184" s="45"/>
      <c r="B184" s="46"/>
      <c r="C184" s="45"/>
      <c r="D184" s="45"/>
      <c r="E184" s="163"/>
      <c r="F184" s="163"/>
      <c r="G184" s="45"/>
      <c r="H184" s="164"/>
      <c r="I184" s="45"/>
      <c r="J184" s="45"/>
      <c r="K184" s="45"/>
      <c r="L184" s="45"/>
      <c r="M184" s="45"/>
      <c r="N184" s="45"/>
      <c r="O184" s="62"/>
      <c r="P184" s="62"/>
      <c r="Q184" s="62"/>
      <c r="R184" s="62"/>
      <c r="S184" s="62"/>
      <c r="T184" s="62"/>
      <c r="U184" s="62"/>
      <c r="V184" s="62"/>
      <c r="W184" s="62"/>
    </row>
    <row r="185" spans="1:23">
      <c r="A185" s="45"/>
      <c r="B185" s="46"/>
      <c r="C185" s="45"/>
      <c r="D185" s="45"/>
      <c r="E185" s="163"/>
      <c r="F185" s="163"/>
      <c r="G185" s="45"/>
      <c r="H185" s="164"/>
      <c r="I185" s="45"/>
      <c r="J185" s="45"/>
      <c r="K185" s="45"/>
      <c r="L185" s="45"/>
      <c r="M185" s="45"/>
      <c r="N185" s="45"/>
      <c r="O185" s="62"/>
      <c r="P185" s="62"/>
      <c r="Q185" s="62"/>
      <c r="R185" s="62"/>
      <c r="S185" s="62"/>
      <c r="T185" s="62"/>
      <c r="U185" s="62"/>
      <c r="V185" s="62"/>
      <c r="W185" s="62"/>
    </row>
    <row r="186" spans="1:23">
      <c r="A186" s="45"/>
      <c r="B186" s="46"/>
      <c r="C186" s="45"/>
      <c r="D186" s="45"/>
      <c r="E186" s="163"/>
      <c r="F186" s="163"/>
      <c r="G186" s="45"/>
      <c r="H186" s="164"/>
      <c r="I186" s="45"/>
      <c r="J186" s="45"/>
      <c r="K186" s="45"/>
      <c r="L186" s="45"/>
      <c r="M186" s="45"/>
      <c r="N186" s="45"/>
      <c r="O186" s="62"/>
      <c r="P186" s="62"/>
      <c r="Q186" s="62"/>
      <c r="R186" s="62"/>
      <c r="S186" s="62"/>
      <c r="T186" s="62"/>
      <c r="U186" s="62"/>
      <c r="V186" s="62"/>
      <c r="W186" s="62"/>
    </row>
    <row r="187" spans="1:23">
      <c r="A187" s="45"/>
      <c r="B187" s="46"/>
      <c r="C187" s="45"/>
      <c r="D187" s="45"/>
      <c r="E187" s="163"/>
      <c r="F187" s="163"/>
      <c r="G187" s="45"/>
      <c r="H187" s="164"/>
      <c r="I187" s="45"/>
      <c r="J187" s="45"/>
      <c r="K187" s="45"/>
      <c r="L187" s="45"/>
      <c r="M187" s="45"/>
      <c r="N187" s="45"/>
      <c r="O187" s="62"/>
      <c r="P187" s="62"/>
      <c r="Q187" s="62"/>
      <c r="R187" s="62"/>
      <c r="S187" s="62"/>
      <c r="T187" s="62"/>
      <c r="U187" s="62"/>
      <c r="V187" s="62"/>
      <c r="W187" s="62"/>
    </row>
    <row r="188" spans="1:23">
      <c r="A188" s="45"/>
      <c r="B188" s="46"/>
      <c r="C188" s="45"/>
      <c r="D188" s="45"/>
      <c r="E188" s="163"/>
      <c r="F188" s="163"/>
      <c r="G188" s="45"/>
      <c r="H188" s="164"/>
      <c r="I188" s="45"/>
      <c r="J188" s="45"/>
      <c r="K188" s="45"/>
      <c r="L188" s="45"/>
      <c r="M188" s="45"/>
      <c r="N188" s="45"/>
      <c r="O188" s="62"/>
      <c r="P188" s="62"/>
      <c r="Q188" s="62"/>
      <c r="R188" s="62"/>
      <c r="S188" s="62"/>
      <c r="T188" s="62"/>
      <c r="U188" s="62"/>
      <c r="V188" s="62"/>
      <c r="W188" s="62"/>
    </row>
    <row r="189" spans="1:23">
      <c r="A189" s="45"/>
      <c r="B189" s="46"/>
      <c r="C189" s="45"/>
      <c r="D189" s="45"/>
      <c r="E189" s="163"/>
      <c r="F189" s="163"/>
      <c r="G189" s="45"/>
      <c r="H189" s="164"/>
      <c r="I189" s="45"/>
      <c r="J189" s="45"/>
      <c r="K189" s="45"/>
      <c r="L189" s="45"/>
      <c r="M189" s="45"/>
      <c r="N189" s="45"/>
      <c r="O189" s="62"/>
      <c r="P189" s="62"/>
      <c r="Q189" s="62"/>
      <c r="R189" s="62"/>
      <c r="S189" s="62"/>
      <c r="T189" s="62"/>
      <c r="U189" s="62"/>
      <c r="V189" s="62"/>
      <c r="W189" s="62"/>
    </row>
    <row r="190" spans="1:23">
      <c r="A190" s="45"/>
      <c r="B190" s="46"/>
      <c r="C190" s="45"/>
      <c r="D190" s="45"/>
      <c r="E190" s="163"/>
      <c r="F190" s="163"/>
      <c r="G190" s="45"/>
      <c r="H190" s="164"/>
      <c r="I190" s="45"/>
      <c r="J190" s="45"/>
      <c r="K190" s="45"/>
      <c r="L190" s="45"/>
      <c r="M190" s="45"/>
      <c r="N190" s="45"/>
      <c r="O190" s="62"/>
      <c r="P190" s="62"/>
      <c r="Q190" s="62"/>
      <c r="R190" s="62"/>
      <c r="S190" s="62"/>
      <c r="T190" s="62"/>
      <c r="U190" s="62"/>
      <c r="V190" s="62"/>
      <c r="W190" s="62"/>
    </row>
    <row r="191" spans="1:23">
      <c r="A191" s="45"/>
      <c r="B191" s="46"/>
      <c r="C191" s="45"/>
      <c r="D191" s="45"/>
      <c r="E191" s="163"/>
      <c r="F191" s="163"/>
      <c r="G191" s="45"/>
      <c r="H191" s="164"/>
      <c r="I191" s="45"/>
      <c r="J191" s="45"/>
      <c r="K191" s="45"/>
      <c r="L191" s="45"/>
      <c r="M191" s="45"/>
      <c r="N191" s="45"/>
      <c r="O191" s="62"/>
      <c r="P191" s="62"/>
      <c r="Q191" s="62"/>
      <c r="R191" s="62"/>
      <c r="S191" s="62"/>
      <c r="T191" s="62"/>
      <c r="U191" s="62"/>
      <c r="V191" s="62"/>
      <c r="W191" s="62"/>
    </row>
    <row r="192" spans="1:23">
      <c r="A192" s="45"/>
      <c r="B192" s="46"/>
      <c r="C192" s="45"/>
      <c r="D192" s="45"/>
      <c r="E192" s="163"/>
      <c r="F192" s="163"/>
      <c r="G192" s="45"/>
      <c r="H192" s="164"/>
      <c r="I192" s="45"/>
      <c r="J192" s="45"/>
      <c r="K192" s="45"/>
      <c r="L192" s="45"/>
      <c r="M192" s="45"/>
      <c r="N192" s="45"/>
      <c r="O192" s="62"/>
      <c r="P192" s="62"/>
      <c r="Q192" s="62"/>
      <c r="R192" s="62"/>
      <c r="S192" s="62"/>
      <c r="T192" s="62"/>
      <c r="U192" s="62"/>
      <c r="V192" s="62"/>
      <c r="W192" s="62"/>
    </row>
    <row r="193" spans="1:23">
      <c r="A193" s="45"/>
      <c r="B193" s="46"/>
      <c r="C193" s="45"/>
      <c r="D193" s="45"/>
      <c r="E193" s="163"/>
      <c r="F193" s="163"/>
      <c r="G193" s="45"/>
      <c r="H193" s="164"/>
      <c r="I193" s="45"/>
      <c r="J193" s="45"/>
      <c r="K193" s="45"/>
      <c r="L193" s="45"/>
      <c r="M193" s="45"/>
      <c r="N193" s="45"/>
      <c r="O193" s="62"/>
      <c r="P193" s="62"/>
      <c r="Q193" s="62"/>
      <c r="R193" s="62"/>
      <c r="S193" s="62"/>
      <c r="T193" s="62"/>
      <c r="U193" s="62"/>
      <c r="V193" s="62"/>
      <c r="W193" s="62"/>
    </row>
    <row r="194" spans="1:23">
      <c r="A194" s="45"/>
      <c r="B194" s="46"/>
      <c r="C194" s="45"/>
      <c r="D194" s="45"/>
      <c r="E194" s="163"/>
      <c r="F194" s="163"/>
      <c r="G194" s="45"/>
      <c r="H194" s="164"/>
      <c r="I194" s="45"/>
      <c r="J194" s="45"/>
      <c r="K194" s="45"/>
      <c r="L194" s="45"/>
      <c r="M194" s="45"/>
      <c r="N194" s="45"/>
      <c r="O194" s="62"/>
      <c r="P194" s="62"/>
      <c r="Q194" s="62"/>
      <c r="R194" s="62"/>
      <c r="S194" s="62"/>
      <c r="T194" s="62"/>
      <c r="U194" s="62"/>
      <c r="V194" s="62"/>
      <c r="W194" s="62"/>
    </row>
    <row r="195" spans="1:23">
      <c r="A195" s="45"/>
      <c r="B195" s="46"/>
      <c r="C195" s="45"/>
      <c r="D195" s="45"/>
      <c r="E195" s="163"/>
      <c r="F195" s="163"/>
      <c r="G195" s="45"/>
      <c r="H195" s="164"/>
      <c r="I195" s="45"/>
      <c r="J195" s="45"/>
      <c r="K195" s="45"/>
      <c r="L195" s="45"/>
      <c r="M195" s="45"/>
      <c r="N195" s="45"/>
      <c r="O195" s="62"/>
      <c r="P195" s="62"/>
      <c r="Q195" s="62"/>
      <c r="R195" s="62"/>
      <c r="S195" s="62"/>
      <c r="T195" s="62"/>
      <c r="U195" s="62"/>
      <c r="V195" s="62"/>
      <c r="W195" s="62"/>
    </row>
    <row r="196" spans="1:23">
      <c r="A196" s="45"/>
      <c r="B196" s="46"/>
      <c r="C196" s="45"/>
      <c r="D196" s="45"/>
      <c r="E196" s="163"/>
      <c r="F196" s="163"/>
      <c r="G196" s="45"/>
      <c r="H196" s="164"/>
      <c r="I196" s="45"/>
      <c r="J196" s="45"/>
      <c r="K196" s="45"/>
      <c r="L196" s="45"/>
      <c r="M196" s="45"/>
      <c r="N196" s="45"/>
      <c r="O196" s="62"/>
      <c r="P196" s="62"/>
      <c r="Q196" s="62"/>
      <c r="R196" s="62"/>
      <c r="S196" s="62"/>
      <c r="T196" s="62"/>
      <c r="U196" s="62"/>
      <c r="V196" s="62"/>
      <c r="W196" s="62"/>
    </row>
    <row r="197" spans="1:23">
      <c r="A197" s="45"/>
      <c r="B197" s="46"/>
      <c r="C197" s="45"/>
      <c r="D197" s="45"/>
      <c r="E197" s="163"/>
      <c r="F197" s="163"/>
      <c r="G197" s="45"/>
      <c r="H197" s="164"/>
      <c r="I197" s="45"/>
      <c r="J197" s="45"/>
      <c r="K197" s="45"/>
      <c r="L197" s="45"/>
      <c r="M197" s="45"/>
      <c r="N197" s="45"/>
      <c r="O197" s="62"/>
      <c r="P197" s="62"/>
      <c r="Q197" s="62"/>
      <c r="R197" s="62"/>
      <c r="S197" s="62"/>
      <c r="T197" s="62"/>
      <c r="U197" s="62"/>
      <c r="V197" s="62"/>
      <c r="W197" s="62"/>
    </row>
    <row r="198" spans="1:23">
      <c r="A198" s="45"/>
      <c r="B198" s="46"/>
      <c r="C198" s="45"/>
      <c r="D198" s="45"/>
      <c r="E198" s="163"/>
      <c r="F198" s="163"/>
      <c r="G198" s="45"/>
      <c r="H198" s="164"/>
      <c r="I198" s="45"/>
      <c r="J198" s="45"/>
      <c r="K198" s="45"/>
      <c r="L198" s="45"/>
      <c r="M198" s="45"/>
      <c r="N198" s="45"/>
      <c r="O198" s="62"/>
      <c r="P198" s="62"/>
      <c r="Q198" s="62"/>
      <c r="R198" s="62"/>
      <c r="S198" s="62"/>
      <c r="T198" s="62"/>
      <c r="U198" s="62"/>
      <c r="V198" s="62"/>
      <c r="W198" s="62"/>
    </row>
    <row r="199" spans="1:23">
      <c r="A199" s="45"/>
      <c r="B199" s="46"/>
      <c r="C199" s="45"/>
      <c r="D199" s="45"/>
      <c r="E199" s="163"/>
      <c r="F199" s="163"/>
      <c r="G199" s="45"/>
      <c r="H199" s="164"/>
      <c r="I199" s="45"/>
      <c r="J199" s="45"/>
      <c r="K199" s="45"/>
      <c r="L199" s="45"/>
      <c r="M199" s="45"/>
      <c r="N199" s="45"/>
      <c r="O199" s="62"/>
      <c r="P199" s="62"/>
      <c r="Q199" s="62"/>
      <c r="R199" s="62"/>
      <c r="S199" s="62"/>
      <c r="T199" s="62"/>
      <c r="U199" s="62"/>
      <c r="V199" s="62"/>
      <c r="W199" s="62"/>
    </row>
    <row r="200" spans="1:23">
      <c r="A200" s="45"/>
      <c r="B200" s="46"/>
      <c r="C200" s="45"/>
      <c r="D200" s="45"/>
      <c r="E200" s="163"/>
      <c r="F200" s="163"/>
      <c r="G200" s="45"/>
      <c r="H200" s="164"/>
      <c r="I200" s="45"/>
      <c r="J200" s="45"/>
      <c r="K200" s="45"/>
      <c r="L200" s="45"/>
      <c r="M200" s="45"/>
      <c r="N200" s="45"/>
      <c r="O200" s="62"/>
      <c r="P200" s="62"/>
      <c r="Q200" s="62"/>
      <c r="R200" s="62"/>
      <c r="S200" s="62"/>
      <c r="T200" s="62"/>
      <c r="U200" s="62"/>
      <c r="V200" s="62"/>
      <c r="W200" s="62"/>
    </row>
    <row r="201" spans="1:23">
      <c r="A201" s="45"/>
      <c r="B201" s="46"/>
      <c r="C201" s="45"/>
      <c r="D201" s="45"/>
      <c r="E201" s="163"/>
      <c r="F201" s="163"/>
      <c r="G201" s="45"/>
      <c r="H201" s="164"/>
      <c r="I201" s="45"/>
      <c r="J201" s="45"/>
      <c r="K201" s="45"/>
      <c r="L201" s="45"/>
      <c r="M201" s="45"/>
      <c r="N201" s="45"/>
      <c r="O201" s="62"/>
      <c r="P201" s="62"/>
      <c r="Q201" s="62"/>
      <c r="R201" s="62"/>
      <c r="S201" s="62"/>
      <c r="T201" s="62"/>
      <c r="U201" s="62"/>
      <c r="V201" s="62"/>
      <c r="W201" s="62"/>
    </row>
    <row r="202" spans="1:23">
      <c r="A202" s="45"/>
      <c r="B202" s="46"/>
      <c r="C202" s="45"/>
      <c r="D202" s="45"/>
      <c r="E202" s="163"/>
      <c r="F202" s="163"/>
      <c r="G202" s="45"/>
      <c r="H202" s="164"/>
      <c r="I202" s="45"/>
      <c r="J202" s="45"/>
      <c r="K202" s="45"/>
      <c r="L202" s="45"/>
      <c r="M202" s="45"/>
      <c r="N202" s="45"/>
      <c r="O202" s="62"/>
      <c r="P202" s="62"/>
      <c r="Q202" s="62"/>
      <c r="R202" s="62"/>
      <c r="S202" s="62"/>
      <c r="T202" s="62"/>
      <c r="U202" s="62"/>
      <c r="V202" s="62"/>
      <c r="W202" s="62"/>
    </row>
    <row r="203" spans="1:23">
      <c r="A203" s="45"/>
      <c r="B203" s="46"/>
      <c r="C203" s="45"/>
      <c r="D203" s="45"/>
      <c r="E203" s="163"/>
      <c r="F203" s="163"/>
      <c r="G203" s="45"/>
      <c r="H203" s="164"/>
      <c r="I203" s="45"/>
      <c r="J203" s="45"/>
      <c r="K203" s="45"/>
      <c r="L203" s="45"/>
      <c r="M203" s="45"/>
      <c r="N203" s="45"/>
      <c r="O203" s="62"/>
      <c r="P203" s="62"/>
      <c r="Q203" s="62"/>
      <c r="R203" s="62"/>
      <c r="S203" s="62"/>
      <c r="T203" s="62"/>
      <c r="U203" s="62"/>
      <c r="V203" s="62"/>
      <c r="W203" s="62"/>
    </row>
    <row r="204" spans="1:23">
      <c r="A204" s="45"/>
      <c r="B204" s="46"/>
      <c r="C204" s="45"/>
      <c r="D204" s="45"/>
      <c r="E204" s="163"/>
      <c r="F204" s="163"/>
      <c r="G204" s="45"/>
      <c r="H204" s="164"/>
      <c r="I204" s="45"/>
      <c r="J204" s="45"/>
      <c r="K204" s="45"/>
      <c r="L204" s="45"/>
      <c r="M204" s="45"/>
      <c r="N204" s="45"/>
      <c r="O204" s="62"/>
      <c r="P204" s="62"/>
      <c r="Q204" s="62"/>
      <c r="R204" s="62"/>
      <c r="S204" s="62"/>
      <c r="T204" s="62"/>
      <c r="U204" s="62"/>
      <c r="V204" s="62"/>
      <c r="W204" s="62"/>
    </row>
    <row r="205" spans="1:23">
      <c r="A205" s="45"/>
      <c r="B205" s="46"/>
      <c r="C205" s="45"/>
      <c r="D205" s="45"/>
      <c r="E205" s="163"/>
      <c r="F205" s="163"/>
      <c r="G205" s="45"/>
      <c r="H205" s="164"/>
      <c r="I205" s="45"/>
      <c r="J205" s="45"/>
      <c r="K205" s="45"/>
      <c r="L205" s="45"/>
      <c r="M205" s="45"/>
      <c r="N205" s="45"/>
      <c r="O205" s="62"/>
      <c r="P205" s="62"/>
      <c r="Q205" s="62"/>
      <c r="R205" s="62"/>
      <c r="S205" s="62"/>
      <c r="T205" s="62"/>
      <c r="U205" s="62"/>
      <c r="V205" s="62"/>
      <c r="W205" s="62"/>
    </row>
    <row r="206" spans="1:23">
      <c r="A206" s="45"/>
      <c r="B206" s="46"/>
      <c r="C206" s="45"/>
      <c r="D206" s="45"/>
      <c r="E206" s="163"/>
      <c r="F206" s="163"/>
      <c r="G206" s="45"/>
      <c r="H206" s="164"/>
      <c r="I206" s="45"/>
      <c r="J206" s="45"/>
      <c r="K206" s="45"/>
      <c r="L206" s="45"/>
      <c r="M206" s="45"/>
      <c r="N206" s="45"/>
      <c r="O206" s="62"/>
      <c r="P206" s="62"/>
      <c r="Q206" s="62"/>
      <c r="R206" s="62"/>
      <c r="S206" s="62"/>
      <c r="T206" s="62"/>
      <c r="U206" s="62"/>
      <c r="V206" s="62"/>
      <c r="W206" s="62"/>
    </row>
    <row r="207" spans="1:23">
      <c r="A207" s="45"/>
      <c r="B207" s="46"/>
      <c r="C207" s="45"/>
      <c r="D207" s="45"/>
      <c r="E207" s="163"/>
      <c r="F207" s="163"/>
      <c r="G207" s="45"/>
      <c r="H207" s="164"/>
      <c r="I207" s="45"/>
      <c r="J207" s="45"/>
      <c r="K207" s="45"/>
      <c r="L207" s="45"/>
      <c r="M207" s="45"/>
      <c r="N207" s="45"/>
      <c r="O207" s="62"/>
      <c r="P207" s="62"/>
      <c r="Q207" s="62"/>
      <c r="R207" s="62"/>
      <c r="S207" s="62"/>
      <c r="T207" s="62"/>
      <c r="U207" s="62"/>
      <c r="V207" s="62"/>
      <c r="W207" s="62"/>
    </row>
    <row r="208" spans="1:23">
      <c r="A208" s="45"/>
      <c r="B208" s="46"/>
      <c r="C208" s="45"/>
      <c r="D208" s="45"/>
      <c r="E208" s="163"/>
      <c r="F208" s="163"/>
      <c r="G208" s="45"/>
      <c r="H208" s="164"/>
      <c r="I208" s="45"/>
      <c r="J208" s="45"/>
      <c r="K208" s="45"/>
      <c r="L208" s="45"/>
      <c r="M208" s="45"/>
      <c r="N208" s="45"/>
      <c r="O208" s="62"/>
      <c r="P208" s="62"/>
      <c r="Q208" s="62"/>
      <c r="R208" s="62"/>
      <c r="S208" s="62"/>
      <c r="T208" s="62"/>
      <c r="U208" s="62"/>
      <c r="V208" s="62"/>
      <c r="W208" s="62"/>
    </row>
    <row r="209" spans="1:23">
      <c r="A209" s="45"/>
      <c r="B209" s="46"/>
      <c r="C209" s="45"/>
      <c r="D209" s="45"/>
      <c r="E209" s="163"/>
      <c r="F209" s="163"/>
      <c r="G209" s="45"/>
      <c r="H209" s="164"/>
      <c r="I209" s="45"/>
      <c r="J209" s="45"/>
      <c r="K209" s="45"/>
      <c r="L209" s="45"/>
      <c r="M209" s="45"/>
      <c r="N209" s="45"/>
      <c r="O209" s="62"/>
      <c r="P209" s="62"/>
      <c r="Q209" s="62"/>
      <c r="R209" s="62"/>
      <c r="S209" s="62"/>
      <c r="T209" s="62"/>
      <c r="U209" s="62"/>
      <c r="V209" s="62"/>
      <c r="W209" s="62"/>
    </row>
    <row r="210" spans="1:23">
      <c r="A210" s="45"/>
      <c r="B210" s="46"/>
      <c r="C210" s="45"/>
      <c r="D210" s="45"/>
      <c r="E210" s="163"/>
      <c r="F210" s="163"/>
      <c r="G210" s="45"/>
      <c r="H210" s="164"/>
      <c r="I210" s="45"/>
      <c r="J210" s="45"/>
      <c r="K210" s="45"/>
      <c r="L210" s="45"/>
      <c r="M210" s="45"/>
      <c r="N210" s="45"/>
      <c r="O210" s="62"/>
      <c r="P210" s="62"/>
      <c r="Q210" s="62"/>
      <c r="R210" s="62"/>
      <c r="S210" s="62"/>
      <c r="T210" s="62"/>
      <c r="U210" s="62"/>
      <c r="V210" s="62"/>
      <c r="W210" s="62"/>
    </row>
    <row r="211" spans="1:23">
      <c r="A211" s="45"/>
      <c r="B211" s="46"/>
      <c r="C211" s="45"/>
      <c r="D211" s="45"/>
      <c r="E211" s="163"/>
      <c r="F211" s="163"/>
      <c r="G211" s="45"/>
      <c r="H211" s="164"/>
      <c r="I211" s="45"/>
      <c r="J211" s="45"/>
      <c r="K211" s="45"/>
      <c r="L211" s="45"/>
      <c r="M211" s="45"/>
      <c r="N211" s="45"/>
      <c r="O211" s="62"/>
      <c r="P211" s="62"/>
      <c r="Q211" s="62"/>
      <c r="R211" s="62"/>
      <c r="S211" s="62"/>
      <c r="T211" s="62"/>
      <c r="U211" s="62"/>
      <c r="V211" s="62"/>
      <c r="W211" s="62"/>
    </row>
    <row r="212" spans="1:23">
      <c r="A212" s="45"/>
      <c r="B212" s="46"/>
      <c r="C212" s="45"/>
      <c r="D212" s="45"/>
      <c r="E212" s="163"/>
      <c r="F212" s="163"/>
      <c r="G212" s="45"/>
      <c r="H212" s="164"/>
      <c r="I212" s="45"/>
      <c r="J212" s="45"/>
      <c r="K212" s="45"/>
      <c r="L212" s="45"/>
      <c r="M212" s="45"/>
      <c r="N212" s="45"/>
      <c r="O212" s="62"/>
      <c r="P212" s="62"/>
      <c r="Q212" s="62"/>
      <c r="R212" s="62"/>
      <c r="S212" s="62"/>
      <c r="T212" s="62"/>
      <c r="U212" s="62"/>
      <c r="V212" s="62"/>
      <c r="W212" s="62"/>
    </row>
    <row r="213" spans="1:23">
      <c r="A213" s="45"/>
      <c r="B213" s="46"/>
      <c r="C213" s="45"/>
      <c r="D213" s="45"/>
      <c r="E213" s="163"/>
      <c r="F213" s="163"/>
      <c r="G213" s="45"/>
      <c r="H213" s="164"/>
      <c r="I213" s="45"/>
      <c r="J213" s="45"/>
      <c r="K213" s="45"/>
      <c r="L213" s="45"/>
      <c r="M213" s="45"/>
      <c r="N213" s="45"/>
      <c r="O213" s="62"/>
      <c r="P213" s="62"/>
      <c r="Q213" s="62"/>
      <c r="R213" s="62"/>
      <c r="S213" s="62"/>
      <c r="T213" s="62"/>
      <c r="U213" s="62"/>
      <c r="V213" s="62"/>
      <c r="W213" s="62"/>
    </row>
    <row r="214" spans="1:23">
      <c r="A214" s="45"/>
      <c r="B214" s="46"/>
      <c r="C214" s="45"/>
      <c r="D214" s="45"/>
      <c r="E214" s="163"/>
      <c r="F214" s="163"/>
      <c r="G214" s="45"/>
      <c r="H214" s="164"/>
      <c r="I214" s="45"/>
      <c r="J214" s="45"/>
      <c r="K214" s="45"/>
      <c r="L214" s="45"/>
      <c r="M214" s="45"/>
      <c r="N214" s="45"/>
      <c r="O214" s="62"/>
      <c r="P214" s="62"/>
      <c r="Q214" s="62"/>
      <c r="R214" s="62"/>
      <c r="S214" s="62"/>
      <c r="T214" s="62"/>
      <c r="U214" s="62"/>
      <c r="V214" s="62"/>
      <c r="W214" s="62"/>
    </row>
    <row r="215" spans="1:23">
      <c r="A215" s="45"/>
      <c r="B215" s="46"/>
      <c r="C215" s="45"/>
      <c r="D215" s="45"/>
      <c r="E215" s="163"/>
      <c r="F215" s="163"/>
      <c r="G215" s="45"/>
      <c r="H215" s="164"/>
      <c r="I215" s="45"/>
      <c r="J215" s="45"/>
      <c r="K215" s="45"/>
      <c r="L215" s="45"/>
      <c r="M215" s="45"/>
      <c r="N215" s="45"/>
      <c r="O215" s="62"/>
      <c r="P215" s="62"/>
      <c r="Q215" s="62"/>
      <c r="R215" s="62"/>
      <c r="S215" s="62"/>
      <c r="T215" s="62"/>
      <c r="U215" s="62"/>
      <c r="V215" s="62"/>
      <c r="W215" s="62"/>
    </row>
    <row r="216" spans="1:23">
      <c r="A216" s="45"/>
      <c r="B216" s="46"/>
      <c r="C216" s="45"/>
      <c r="D216" s="45"/>
      <c r="E216" s="163"/>
      <c r="F216" s="163"/>
      <c r="G216" s="45"/>
      <c r="H216" s="164"/>
      <c r="I216" s="45"/>
      <c r="J216" s="45"/>
      <c r="K216" s="45"/>
      <c r="L216" s="45"/>
      <c r="M216" s="45"/>
      <c r="N216" s="45"/>
      <c r="O216" s="62"/>
      <c r="P216" s="62"/>
      <c r="Q216" s="62"/>
      <c r="R216" s="62"/>
      <c r="S216" s="62"/>
      <c r="T216" s="62"/>
      <c r="U216" s="62"/>
      <c r="V216" s="62"/>
      <c r="W216" s="62"/>
    </row>
    <row r="217" spans="1:23">
      <c r="A217" s="45"/>
      <c r="B217" s="46"/>
      <c r="C217" s="45"/>
      <c r="D217" s="45"/>
      <c r="E217" s="163"/>
      <c r="F217" s="163"/>
      <c r="G217" s="45"/>
      <c r="H217" s="164"/>
      <c r="I217" s="45"/>
      <c r="J217" s="45"/>
      <c r="K217" s="45"/>
      <c r="L217" s="45"/>
      <c r="M217" s="45"/>
      <c r="N217" s="45"/>
      <c r="O217" s="62"/>
      <c r="P217" s="62"/>
      <c r="Q217" s="62"/>
      <c r="R217" s="62"/>
      <c r="S217" s="62"/>
      <c r="T217" s="62"/>
      <c r="U217" s="62"/>
      <c r="V217" s="62"/>
      <c r="W217" s="62"/>
    </row>
    <row r="218" spans="1:23">
      <c r="A218" s="45"/>
      <c r="B218" s="46"/>
      <c r="C218" s="45"/>
      <c r="D218" s="45"/>
      <c r="E218" s="163"/>
      <c r="F218" s="163"/>
      <c r="G218" s="45"/>
      <c r="H218" s="164"/>
      <c r="I218" s="45"/>
      <c r="J218" s="45"/>
      <c r="K218" s="45"/>
      <c r="L218" s="45"/>
      <c r="M218" s="45"/>
      <c r="N218" s="45"/>
      <c r="O218" s="62"/>
      <c r="P218" s="62"/>
      <c r="Q218" s="62"/>
      <c r="R218" s="62"/>
      <c r="S218" s="62"/>
      <c r="T218" s="62"/>
      <c r="U218" s="62"/>
      <c r="V218" s="62"/>
      <c r="W218" s="62"/>
    </row>
    <row r="219" spans="1:23">
      <c r="A219" s="45"/>
      <c r="B219" s="46"/>
      <c r="C219" s="45"/>
      <c r="D219" s="45"/>
      <c r="E219" s="163"/>
      <c r="F219" s="163"/>
      <c r="G219" s="45"/>
      <c r="H219" s="164"/>
      <c r="I219" s="45"/>
      <c r="J219" s="45"/>
      <c r="K219" s="45"/>
      <c r="L219" s="45"/>
      <c r="M219" s="45"/>
      <c r="N219" s="45"/>
      <c r="O219" s="62"/>
      <c r="P219" s="62"/>
      <c r="Q219" s="62"/>
      <c r="R219" s="62"/>
      <c r="S219" s="62"/>
      <c r="T219" s="62"/>
      <c r="U219" s="62"/>
      <c r="V219" s="62"/>
      <c r="W219" s="62"/>
    </row>
    <row r="220" spans="1:23">
      <c r="A220" s="45"/>
      <c r="B220" s="46"/>
      <c r="C220" s="45"/>
      <c r="D220" s="45"/>
      <c r="E220" s="163"/>
      <c r="F220" s="163"/>
      <c r="G220" s="45"/>
      <c r="H220" s="164"/>
      <c r="I220" s="45"/>
      <c r="J220" s="45"/>
      <c r="K220" s="45"/>
      <c r="L220" s="45"/>
      <c r="M220" s="45"/>
      <c r="N220" s="45"/>
      <c r="O220" s="62"/>
      <c r="P220" s="62"/>
      <c r="Q220" s="62"/>
      <c r="R220" s="62"/>
      <c r="S220" s="62"/>
      <c r="T220" s="62"/>
      <c r="U220" s="62"/>
      <c r="V220" s="62"/>
      <c r="W220" s="62"/>
    </row>
    <row r="221" spans="1:23">
      <c r="A221" s="45"/>
      <c r="B221" s="46"/>
      <c r="C221" s="45"/>
      <c r="D221" s="45"/>
      <c r="E221" s="163"/>
      <c r="F221" s="163"/>
      <c r="G221" s="45"/>
      <c r="H221" s="164"/>
      <c r="I221" s="45"/>
      <c r="J221" s="45"/>
      <c r="K221" s="45"/>
      <c r="L221" s="45"/>
      <c r="M221" s="45"/>
      <c r="N221" s="45"/>
      <c r="O221" s="62"/>
      <c r="P221" s="62"/>
      <c r="Q221" s="62"/>
      <c r="R221" s="62"/>
      <c r="S221" s="62"/>
      <c r="T221" s="62"/>
      <c r="U221" s="62"/>
      <c r="V221" s="62"/>
      <c r="W221" s="62"/>
    </row>
    <row r="222" spans="1:23">
      <c r="A222" s="45"/>
      <c r="B222" s="46"/>
      <c r="C222" s="45"/>
      <c r="D222" s="45"/>
      <c r="E222" s="163"/>
      <c r="F222" s="163"/>
      <c r="G222" s="45"/>
      <c r="H222" s="164"/>
      <c r="I222" s="45"/>
      <c r="J222" s="45"/>
      <c r="K222" s="45"/>
      <c r="L222" s="45"/>
      <c r="M222" s="45"/>
      <c r="N222" s="45"/>
      <c r="O222" s="62"/>
      <c r="P222" s="62"/>
      <c r="Q222" s="62"/>
      <c r="R222" s="62"/>
      <c r="S222" s="62"/>
      <c r="T222" s="62"/>
      <c r="U222" s="62"/>
      <c r="V222" s="62"/>
      <c r="W222" s="62"/>
    </row>
    <row r="223" spans="1:23">
      <c r="A223" s="45"/>
      <c r="B223" s="46"/>
      <c r="C223" s="45"/>
      <c r="D223" s="45"/>
      <c r="E223" s="163"/>
      <c r="F223" s="163"/>
      <c r="G223" s="45"/>
      <c r="H223" s="164"/>
      <c r="I223" s="45"/>
      <c r="J223" s="45"/>
      <c r="K223" s="45"/>
      <c r="L223" s="45"/>
      <c r="M223" s="45"/>
      <c r="N223" s="45"/>
      <c r="O223" s="62"/>
      <c r="P223" s="62"/>
      <c r="Q223" s="62"/>
      <c r="R223" s="62"/>
      <c r="S223" s="62"/>
      <c r="T223" s="62"/>
      <c r="U223" s="62"/>
      <c r="V223" s="62"/>
      <c r="W223" s="62"/>
    </row>
    <row r="224" spans="1:23">
      <c r="A224" s="45"/>
      <c r="B224" s="46"/>
      <c r="C224" s="45"/>
      <c r="D224" s="45"/>
      <c r="E224" s="163"/>
      <c r="F224" s="163"/>
      <c r="G224" s="45"/>
      <c r="H224" s="164"/>
      <c r="I224" s="45"/>
      <c r="J224" s="45"/>
      <c r="K224" s="45"/>
      <c r="L224" s="45"/>
      <c r="M224" s="45"/>
      <c r="N224" s="45"/>
      <c r="O224" s="62"/>
      <c r="P224" s="62"/>
      <c r="Q224" s="62"/>
      <c r="R224" s="62"/>
      <c r="S224" s="62"/>
      <c r="T224" s="62"/>
      <c r="U224" s="62"/>
      <c r="V224" s="62"/>
      <c r="W224" s="62"/>
    </row>
    <row r="225" spans="1:23">
      <c r="A225" s="45"/>
      <c r="B225" s="46"/>
      <c r="C225" s="45"/>
      <c r="D225" s="45"/>
      <c r="E225" s="163"/>
      <c r="F225" s="163"/>
      <c r="G225" s="45"/>
      <c r="H225" s="164"/>
      <c r="I225" s="45"/>
      <c r="J225" s="45"/>
      <c r="K225" s="45"/>
      <c r="L225" s="45"/>
      <c r="M225" s="45"/>
      <c r="N225" s="45"/>
      <c r="O225" s="62"/>
      <c r="P225" s="62"/>
      <c r="Q225" s="62"/>
      <c r="R225" s="62"/>
      <c r="S225" s="62"/>
      <c r="T225" s="62"/>
      <c r="U225" s="62"/>
      <c r="V225" s="62"/>
      <c r="W225" s="62"/>
    </row>
    <row r="226" spans="1:23">
      <c r="A226" s="45"/>
      <c r="B226" s="46"/>
      <c r="C226" s="45"/>
      <c r="D226" s="45"/>
      <c r="E226" s="163"/>
      <c r="F226" s="163"/>
      <c r="G226" s="45"/>
      <c r="H226" s="164"/>
      <c r="I226" s="45"/>
      <c r="J226" s="45"/>
      <c r="K226" s="45"/>
      <c r="L226" s="45"/>
      <c r="M226" s="45"/>
      <c r="N226" s="45"/>
      <c r="O226" s="62"/>
      <c r="P226" s="62"/>
      <c r="Q226" s="62"/>
      <c r="R226" s="62"/>
      <c r="S226" s="62"/>
      <c r="T226" s="62"/>
      <c r="U226" s="62"/>
      <c r="V226" s="62"/>
      <c r="W226" s="62"/>
    </row>
    <row r="227" spans="1:23">
      <c r="A227" s="45"/>
      <c r="B227" s="46"/>
      <c r="C227" s="45"/>
      <c r="D227" s="45"/>
      <c r="E227" s="163"/>
      <c r="F227" s="163"/>
      <c r="G227" s="45"/>
      <c r="H227" s="164"/>
      <c r="I227" s="45"/>
      <c r="J227" s="45"/>
      <c r="K227" s="45"/>
      <c r="L227" s="45"/>
      <c r="M227" s="45"/>
      <c r="N227" s="45"/>
      <c r="O227" s="62"/>
      <c r="P227" s="62"/>
      <c r="Q227" s="62"/>
      <c r="R227" s="62"/>
      <c r="S227" s="62"/>
      <c r="T227" s="62"/>
      <c r="U227" s="62"/>
      <c r="V227" s="62"/>
      <c r="W227" s="62"/>
    </row>
    <row r="228" spans="1:23">
      <c r="A228" s="45"/>
      <c r="B228" s="46"/>
      <c r="C228" s="45"/>
      <c r="D228" s="45"/>
      <c r="E228" s="163"/>
      <c r="F228" s="163"/>
      <c r="G228" s="45"/>
      <c r="H228" s="164"/>
      <c r="I228" s="45"/>
      <c r="J228" s="45"/>
      <c r="K228" s="45"/>
      <c r="L228" s="45"/>
      <c r="M228" s="45"/>
      <c r="N228" s="45"/>
      <c r="O228" s="62"/>
      <c r="P228" s="62"/>
      <c r="Q228" s="62"/>
      <c r="R228" s="62"/>
      <c r="S228" s="62"/>
      <c r="T228" s="62"/>
      <c r="U228" s="62"/>
      <c r="V228" s="62"/>
      <c r="W228" s="62"/>
    </row>
    <row r="229" spans="1:23">
      <c r="A229" s="45"/>
      <c r="B229" s="46"/>
      <c r="C229" s="45"/>
      <c r="D229" s="45"/>
      <c r="E229" s="163"/>
      <c r="F229" s="163"/>
      <c r="G229" s="45"/>
      <c r="H229" s="164"/>
      <c r="I229" s="45"/>
      <c r="J229" s="45"/>
      <c r="K229" s="45"/>
      <c r="L229" s="45"/>
      <c r="M229" s="45"/>
      <c r="N229" s="45"/>
      <c r="O229" s="62"/>
      <c r="P229" s="62"/>
      <c r="Q229" s="62"/>
      <c r="R229" s="62"/>
      <c r="S229" s="62"/>
      <c r="T229" s="62"/>
      <c r="U229" s="62"/>
      <c r="V229" s="62"/>
      <c r="W229" s="62"/>
    </row>
    <row r="230" spans="1:23">
      <c r="A230" s="45"/>
      <c r="B230" s="46"/>
      <c r="C230" s="45"/>
      <c r="D230" s="45"/>
      <c r="E230" s="163"/>
      <c r="F230" s="163"/>
      <c r="G230" s="45"/>
      <c r="H230" s="164"/>
      <c r="I230" s="45"/>
      <c r="J230" s="45"/>
      <c r="K230" s="45"/>
      <c r="L230" s="45"/>
      <c r="M230" s="45"/>
      <c r="N230" s="45"/>
      <c r="O230" s="62"/>
      <c r="P230" s="62"/>
      <c r="Q230" s="62"/>
      <c r="R230" s="62"/>
      <c r="S230" s="62"/>
      <c r="T230" s="62"/>
      <c r="U230" s="62"/>
      <c r="V230" s="62"/>
      <c r="W230" s="62"/>
    </row>
    <row r="231" spans="1:23">
      <c r="A231" s="45"/>
      <c r="B231" s="46"/>
      <c r="C231" s="45"/>
      <c r="D231" s="45"/>
      <c r="E231" s="163"/>
      <c r="F231" s="163"/>
      <c r="G231" s="45"/>
      <c r="H231" s="164"/>
      <c r="I231" s="45"/>
      <c r="J231" s="45"/>
      <c r="K231" s="45"/>
      <c r="L231" s="45"/>
      <c r="M231" s="45"/>
      <c r="N231" s="45"/>
      <c r="O231" s="62"/>
      <c r="P231" s="62"/>
      <c r="Q231" s="62"/>
      <c r="R231" s="62"/>
      <c r="S231" s="62"/>
      <c r="T231" s="62"/>
      <c r="U231" s="62"/>
      <c r="V231" s="62"/>
      <c r="W231" s="62"/>
    </row>
    <row r="232" spans="1:23">
      <c r="A232" s="45"/>
      <c r="B232" s="46"/>
      <c r="C232" s="45"/>
      <c r="D232" s="45"/>
      <c r="E232" s="163"/>
      <c r="F232" s="163"/>
      <c r="G232" s="45"/>
      <c r="H232" s="164"/>
      <c r="I232" s="45"/>
      <c r="J232" s="45"/>
      <c r="K232" s="45"/>
      <c r="L232" s="45"/>
      <c r="M232" s="45"/>
      <c r="N232" s="45"/>
      <c r="O232" s="62"/>
      <c r="P232" s="62"/>
      <c r="Q232" s="62"/>
      <c r="R232" s="62"/>
      <c r="S232" s="62"/>
      <c r="T232" s="62"/>
      <c r="U232" s="62"/>
      <c r="V232" s="62"/>
      <c r="W232" s="62"/>
    </row>
    <row r="233" spans="1:23">
      <c r="A233" s="45"/>
      <c r="B233" s="46"/>
      <c r="C233" s="45"/>
      <c r="D233" s="45"/>
      <c r="E233" s="163"/>
      <c r="F233" s="163"/>
      <c r="G233" s="45"/>
      <c r="H233" s="164"/>
      <c r="I233" s="45"/>
      <c r="J233" s="45"/>
      <c r="K233" s="45"/>
      <c r="L233" s="45"/>
      <c r="M233" s="45"/>
      <c r="N233" s="45"/>
      <c r="O233" s="62"/>
      <c r="P233" s="62"/>
      <c r="Q233" s="62"/>
      <c r="R233" s="62"/>
      <c r="S233" s="62"/>
      <c r="T233" s="62"/>
      <c r="U233" s="62"/>
      <c r="V233" s="62"/>
      <c r="W233" s="62"/>
    </row>
    <row r="234" spans="1:23">
      <c r="A234" s="45"/>
      <c r="B234" s="46"/>
      <c r="C234" s="45"/>
      <c r="D234" s="45"/>
      <c r="E234" s="163"/>
      <c r="F234" s="163"/>
      <c r="G234" s="45"/>
      <c r="H234" s="164"/>
      <c r="I234" s="45"/>
      <c r="J234" s="45"/>
      <c r="K234" s="45"/>
      <c r="L234" s="45"/>
      <c r="M234" s="45"/>
      <c r="N234" s="45"/>
      <c r="O234" s="62"/>
      <c r="P234" s="62"/>
      <c r="Q234" s="62"/>
      <c r="R234" s="62"/>
      <c r="S234" s="62"/>
      <c r="T234" s="62"/>
      <c r="U234" s="62"/>
      <c r="V234" s="62"/>
      <c r="W234" s="62"/>
    </row>
    <row r="235" spans="1:23">
      <c r="A235" s="45"/>
      <c r="B235" s="46"/>
      <c r="C235" s="45"/>
      <c r="D235" s="45"/>
      <c r="E235" s="163"/>
      <c r="F235" s="163"/>
      <c r="G235" s="45"/>
      <c r="H235" s="164"/>
      <c r="I235" s="45"/>
      <c r="J235" s="45"/>
      <c r="K235" s="45"/>
      <c r="L235" s="45"/>
      <c r="M235" s="45"/>
      <c r="N235" s="45"/>
      <c r="O235" s="62"/>
      <c r="P235" s="62"/>
      <c r="Q235" s="62"/>
      <c r="R235" s="62"/>
      <c r="S235" s="62"/>
      <c r="T235" s="62"/>
      <c r="U235" s="62"/>
      <c r="V235" s="62"/>
      <c r="W235" s="62"/>
    </row>
    <row r="236" spans="1:23">
      <c r="A236" s="45"/>
      <c r="B236" s="46"/>
      <c r="C236" s="45"/>
      <c r="D236" s="45"/>
      <c r="E236" s="163"/>
      <c r="F236" s="163"/>
      <c r="G236" s="45"/>
      <c r="H236" s="164"/>
      <c r="I236" s="45"/>
      <c r="J236" s="45"/>
      <c r="K236" s="45"/>
      <c r="L236" s="45"/>
      <c r="M236" s="45"/>
      <c r="N236" s="45"/>
      <c r="O236" s="62"/>
      <c r="P236" s="62"/>
      <c r="Q236" s="62"/>
      <c r="R236" s="62"/>
      <c r="S236" s="62"/>
      <c r="T236" s="62"/>
      <c r="U236" s="62"/>
      <c r="V236" s="62"/>
      <c r="W236" s="62"/>
    </row>
    <row r="237" spans="1:23">
      <c r="A237" s="45"/>
      <c r="B237" s="46"/>
      <c r="C237" s="45"/>
      <c r="D237" s="45"/>
      <c r="E237" s="163"/>
      <c r="F237" s="163"/>
      <c r="G237" s="45"/>
      <c r="H237" s="164"/>
      <c r="I237" s="45"/>
      <c r="J237" s="45"/>
      <c r="K237" s="45"/>
      <c r="L237" s="45"/>
      <c r="M237" s="45"/>
      <c r="N237" s="45"/>
      <c r="O237" s="62"/>
      <c r="P237" s="62"/>
      <c r="Q237" s="62"/>
      <c r="R237" s="62"/>
      <c r="S237" s="62"/>
      <c r="T237" s="62"/>
      <c r="U237" s="62"/>
      <c r="V237" s="62"/>
      <c r="W237" s="62"/>
    </row>
    <row r="238" spans="1:23">
      <c r="A238" s="45"/>
      <c r="B238" s="46"/>
      <c r="C238" s="45"/>
      <c r="D238" s="45"/>
      <c r="E238" s="163"/>
      <c r="F238" s="163"/>
      <c r="G238" s="45"/>
      <c r="H238" s="164"/>
      <c r="I238" s="45"/>
      <c r="J238" s="45"/>
      <c r="K238" s="45"/>
      <c r="L238" s="45"/>
      <c r="M238" s="45"/>
      <c r="N238" s="45"/>
      <c r="O238" s="62"/>
      <c r="P238" s="62"/>
      <c r="Q238" s="62"/>
      <c r="R238" s="62"/>
      <c r="S238" s="62"/>
      <c r="T238" s="62"/>
      <c r="U238" s="62"/>
      <c r="V238" s="62"/>
      <c r="W238" s="62"/>
    </row>
    <row r="239" spans="1:23">
      <c r="A239" s="45"/>
      <c r="B239" s="46"/>
      <c r="C239" s="45"/>
      <c r="D239" s="45"/>
      <c r="E239" s="163"/>
      <c r="F239" s="163"/>
      <c r="G239" s="45"/>
      <c r="H239" s="164"/>
      <c r="I239" s="45"/>
      <c r="J239" s="45"/>
      <c r="K239" s="45"/>
      <c r="L239" s="45"/>
      <c r="M239" s="45"/>
      <c r="N239" s="45"/>
      <c r="O239" s="62"/>
      <c r="P239" s="62"/>
      <c r="Q239" s="62"/>
      <c r="R239" s="62"/>
      <c r="S239" s="62"/>
      <c r="T239" s="62"/>
      <c r="U239" s="62"/>
      <c r="V239" s="62"/>
      <c r="W239" s="62"/>
    </row>
    <row r="240" spans="1:23">
      <c r="A240" s="45"/>
      <c r="B240" s="46"/>
      <c r="C240" s="45"/>
      <c r="D240" s="45"/>
      <c r="E240" s="163"/>
      <c r="F240" s="163"/>
      <c r="G240" s="45"/>
      <c r="H240" s="164"/>
      <c r="I240" s="45"/>
      <c r="J240" s="45"/>
      <c r="K240" s="45"/>
      <c r="L240" s="45"/>
      <c r="M240" s="45"/>
      <c r="N240" s="45"/>
      <c r="O240" s="62"/>
      <c r="P240" s="62"/>
      <c r="Q240" s="62"/>
      <c r="R240" s="62"/>
      <c r="S240" s="62"/>
      <c r="T240" s="62"/>
      <c r="U240" s="62"/>
      <c r="V240" s="62"/>
      <c r="W240" s="62"/>
    </row>
    <row r="241" spans="1:23">
      <c r="A241" s="45"/>
      <c r="B241" s="46"/>
      <c r="C241" s="45"/>
      <c r="D241" s="45"/>
      <c r="E241" s="163"/>
      <c r="F241" s="163"/>
      <c r="G241" s="45"/>
      <c r="H241" s="164"/>
      <c r="I241" s="45"/>
      <c r="J241" s="45"/>
      <c r="K241" s="45"/>
      <c r="L241" s="45"/>
      <c r="M241" s="45"/>
      <c r="N241" s="45"/>
      <c r="O241" s="62"/>
      <c r="P241" s="62"/>
      <c r="Q241" s="62"/>
      <c r="R241" s="62"/>
      <c r="S241" s="62"/>
      <c r="T241" s="62"/>
      <c r="U241" s="62"/>
      <c r="V241" s="62"/>
      <c r="W241" s="62"/>
    </row>
    <row r="242" spans="1:23">
      <c r="A242" s="45"/>
      <c r="B242" s="46"/>
      <c r="C242" s="45"/>
      <c r="D242" s="45"/>
      <c r="E242" s="163"/>
      <c r="F242" s="163"/>
      <c r="G242" s="45"/>
      <c r="H242" s="164"/>
      <c r="I242" s="45"/>
      <c r="J242" s="45"/>
      <c r="K242" s="45"/>
      <c r="L242" s="45"/>
      <c r="M242" s="45"/>
      <c r="N242" s="45"/>
      <c r="O242" s="62"/>
      <c r="P242" s="62"/>
      <c r="Q242" s="62"/>
      <c r="R242" s="62"/>
      <c r="S242" s="62"/>
      <c r="T242" s="62"/>
      <c r="U242" s="62"/>
      <c r="V242" s="62"/>
      <c r="W242" s="62"/>
    </row>
    <row r="243" spans="1:23">
      <c r="A243" s="45"/>
      <c r="B243" s="46"/>
      <c r="C243" s="45"/>
      <c r="D243" s="45"/>
      <c r="E243" s="163"/>
      <c r="F243" s="163"/>
      <c r="G243" s="45"/>
      <c r="H243" s="164"/>
      <c r="I243" s="45"/>
      <c r="J243" s="45"/>
      <c r="K243" s="45"/>
      <c r="L243" s="45"/>
      <c r="M243" s="45"/>
      <c r="N243" s="45"/>
      <c r="O243" s="62"/>
      <c r="P243" s="62"/>
      <c r="Q243" s="62"/>
      <c r="R243" s="62"/>
      <c r="S243" s="62"/>
      <c r="T243" s="62"/>
      <c r="U243" s="62"/>
      <c r="V243" s="62"/>
      <c r="W243" s="62"/>
    </row>
    <row r="244" spans="1:23">
      <c r="A244" s="45"/>
      <c r="B244" s="46"/>
      <c r="C244" s="45"/>
      <c r="D244" s="45"/>
      <c r="E244" s="163"/>
      <c r="F244" s="163"/>
      <c r="G244" s="45"/>
      <c r="H244" s="164"/>
      <c r="I244" s="45"/>
      <c r="J244" s="45"/>
      <c r="K244" s="45"/>
      <c r="L244" s="45"/>
      <c r="M244" s="45"/>
      <c r="N244" s="45"/>
      <c r="O244" s="62"/>
      <c r="P244" s="62"/>
      <c r="Q244" s="62"/>
      <c r="R244" s="62"/>
      <c r="S244" s="62"/>
      <c r="T244" s="62"/>
      <c r="U244" s="62"/>
      <c r="V244" s="62"/>
      <c r="W244" s="62"/>
    </row>
    <row r="245" spans="1:23">
      <c r="A245" s="45"/>
      <c r="B245" s="46"/>
      <c r="C245" s="45"/>
      <c r="D245" s="45"/>
      <c r="E245" s="163"/>
      <c r="F245" s="163"/>
      <c r="G245" s="45"/>
      <c r="H245" s="164"/>
      <c r="I245" s="45"/>
      <c r="J245" s="45"/>
      <c r="K245" s="45"/>
      <c r="L245" s="45"/>
      <c r="M245" s="45"/>
      <c r="N245" s="45"/>
      <c r="O245" s="62"/>
      <c r="P245" s="62"/>
      <c r="Q245" s="62"/>
      <c r="R245" s="62"/>
      <c r="S245" s="62"/>
      <c r="T245" s="62"/>
      <c r="U245" s="62"/>
      <c r="V245" s="62"/>
      <c r="W245" s="62"/>
    </row>
    <row r="246" spans="1:23">
      <c r="A246" s="45"/>
      <c r="B246" s="46"/>
      <c r="C246" s="45"/>
      <c r="D246" s="45"/>
      <c r="E246" s="163"/>
      <c r="F246" s="163"/>
      <c r="G246" s="45"/>
      <c r="H246" s="164"/>
      <c r="I246" s="45"/>
      <c r="J246" s="45"/>
      <c r="K246" s="45"/>
      <c r="L246" s="45"/>
      <c r="M246" s="45"/>
      <c r="N246" s="45"/>
      <c r="O246" s="62"/>
      <c r="P246" s="62"/>
      <c r="Q246" s="62"/>
      <c r="R246" s="62"/>
      <c r="S246" s="62"/>
      <c r="T246" s="62"/>
      <c r="U246" s="62"/>
      <c r="V246" s="62"/>
      <c r="W246" s="62"/>
    </row>
    <row r="247" spans="1:23">
      <c r="A247" s="45"/>
      <c r="B247" s="46"/>
      <c r="C247" s="45"/>
      <c r="D247" s="45"/>
      <c r="E247" s="163"/>
      <c r="F247" s="163"/>
      <c r="G247" s="45"/>
      <c r="H247" s="164"/>
      <c r="I247" s="45"/>
      <c r="J247" s="45"/>
      <c r="K247" s="45"/>
      <c r="L247" s="45"/>
      <c r="M247" s="45"/>
      <c r="N247" s="45"/>
      <c r="O247" s="62"/>
      <c r="P247" s="62"/>
      <c r="Q247" s="62"/>
      <c r="R247" s="62"/>
      <c r="S247" s="62"/>
      <c r="T247" s="62"/>
      <c r="U247" s="62"/>
      <c r="V247" s="62"/>
      <c r="W247" s="62"/>
    </row>
    <row r="248" spans="1:23">
      <c r="A248" s="45"/>
      <c r="B248" s="46"/>
      <c r="C248" s="45"/>
      <c r="D248" s="45"/>
      <c r="E248" s="163"/>
      <c r="F248" s="163"/>
      <c r="G248" s="45"/>
      <c r="H248" s="164"/>
      <c r="I248" s="45"/>
      <c r="J248" s="45"/>
      <c r="K248" s="45"/>
      <c r="L248" s="45"/>
      <c r="M248" s="45"/>
      <c r="N248" s="45"/>
      <c r="O248" s="62"/>
      <c r="P248" s="62"/>
      <c r="Q248" s="62"/>
      <c r="R248" s="62"/>
      <c r="S248" s="62"/>
      <c r="T248" s="62"/>
      <c r="U248" s="62"/>
      <c r="V248" s="62"/>
      <c r="W248" s="62"/>
    </row>
    <row r="249" spans="1:23">
      <c r="A249" s="45"/>
      <c r="B249" s="46"/>
      <c r="C249" s="45"/>
      <c r="D249" s="45"/>
      <c r="E249" s="163"/>
      <c r="F249" s="163"/>
      <c r="G249" s="45"/>
      <c r="H249" s="164"/>
      <c r="I249" s="45"/>
      <c r="J249" s="45"/>
      <c r="K249" s="45"/>
      <c r="L249" s="45"/>
      <c r="M249" s="45"/>
      <c r="N249" s="45"/>
      <c r="O249" s="62"/>
      <c r="P249" s="62"/>
      <c r="Q249" s="62"/>
      <c r="R249" s="62"/>
      <c r="S249" s="62"/>
      <c r="T249" s="62"/>
      <c r="U249" s="62"/>
      <c r="V249" s="62"/>
      <c r="W249" s="62"/>
    </row>
    <row r="250" spans="1:23">
      <c r="A250" s="45"/>
      <c r="B250" s="46"/>
      <c r="C250" s="45"/>
      <c r="D250" s="45"/>
      <c r="E250" s="163"/>
      <c r="F250" s="163"/>
      <c r="G250" s="45"/>
      <c r="H250" s="164"/>
      <c r="I250" s="45"/>
      <c r="J250" s="45"/>
      <c r="K250" s="45"/>
      <c r="L250" s="45"/>
      <c r="M250" s="45"/>
      <c r="N250" s="45"/>
      <c r="O250" s="62"/>
      <c r="P250" s="62"/>
      <c r="Q250" s="62"/>
      <c r="R250" s="62"/>
      <c r="S250" s="62"/>
      <c r="T250" s="62"/>
      <c r="U250" s="62"/>
      <c r="V250" s="62"/>
      <c r="W250" s="62"/>
    </row>
    <row r="251" spans="1:23">
      <c r="A251" s="45"/>
      <c r="B251" s="46"/>
      <c r="C251" s="45"/>
      <c r="D251" s="45"/>
      <c r="E251" s="163"/>
      <c r="F251" s="163"/>
      <c r="G251" s="45"/>
      <c r="H251" s="164"/>
      <c r="I251" s="45"/>
      <c r="J251" s="45"/>
      <c r="K251" s="45"/>
      <c r="L251" s="45"/>
      <c r="M251" s="45"/>
      <c r="N251" s="45"/>
      <c r="O251" s="62"/>
      <c r="P251" s="62"/>
      <c r="Q251" s="62"/>
      <c r="R251" s="62"/>
      <c r="S251" s="62"/>
      <c r="T251" s="62"/>
      <c r="U251" s="62"/>
      <c r="V251" s="62"/>
      <c r="W251" s="62"/>
    </row>
    <row r="252" spans="1:23">
      <c r="A252" s="45"/>
      <c r="B252" s="46"/>
      <c r="C252" s="45"/>
      <c r="D252" s="45"/>
      <c r="E252" s="163"/>
      <c r="F252" s="163"/>
      <c r="G252" s="45"/>
      <c r="H252" s="164"/>
      <c r="I252" s="45"/>
      <c r="J252" s="45"/>
      <c r="K252" s="45"/>
      <c r="L252" s="45"/>
      <c r="M252" s="45"/>
      <c r="N252" s="45"/>
      <c r="O252" s="62"/>
      <c r="P252" s="62"/>
      <c r="Q252" s="62"/>
      <c r="R252" s="62"/>
      <c r="S252" s="62"/>
      <c r="T252" s="62"/>
      <c r="U252" s="62"/>
      <c r="V252" s="62"/>
      <c r="W252" s="62"/>
    </row>
    <row r="253" spans="1:23">
      <c r="A253" s="45"/>
      <c r="B253" s="46"/>
      <c r="C253" s="45"/>
      <c r="D253" s="45"/>
      <c r="E253" s="163"/>
      <c r="F253" s="163"/>
      <c r="G253" s="45"/>
      <c r="H253" s="164"/>
      <c r="I253" s="45"/>
      <c r="J253" s="45"/>
      <c r="K253" s="45"/>
      <c r="L253" s="45"/>
      <c r="M253" s="45"/>
      <c r="N253" s="45"/>
      <c r="O253" s="62"/>
      <c r="P253" s="62"/>
      <c r="Q253" s="62"/>
      <c r="R253" s="62"/>
      <c r="S253" s="62"/>
      <c r="T253" s="62"/>
      <c r="U253" s="62"/>
      <c r="V253" s="62"/>
      <c r="W253" s="62"/>
    </row>
    <row r="254" spans="1:23">
      <c r="A254" s="45"/>
      <c r="B254" s="46"/>
      <c r="C254" s="45"/>
      <c r="D254" s="45"/>
      <c r="E254" s="163"/>
      <c r="F254" s="163"/>
      <c r="G254" s="45"/>
      <c r="H254" s="164"/>
      <c r="I254" s="45"/>
      <c r="J254" s="45"/>
      <c r="K254" s="45"/>
      <c r="L254" s="45"/>
      <c r="M254" s="45"/>
      <c r="N254" s="45"/>
      <c r="O254" s="62"/>
      <c r="P254" s="62"/>
      <c r="Q254" s="62"/>
      <c r="R254" s="62"/>
      <c r="S254" s="62"/>
      <c r="T254" s="62"/>
      <c r="U254" s="62"/>
      <c r="V254" s="62"/>
      <c r="W254" s="62"/>
    </row>
    <row r="255" spans="1:23">
      <c r="A255" s="45"/>
      <c r="B255" s="46"/>
      <c r="C255" s="45"/>
      <c r="D255" s="45"/>
      <c r="E255" s="163"/>
      <c r="F255" s="163"/>
      <c r="G255" s="45"/>
      <c r="H255" s="164"/>
      <c r="I255" s="45"/>
      <c r="J255" s="45"/>
      <c r="K255" s="45"/>
      <c r="L255" s="45"/>
      <c r="M255" s="45"/>
      <c r="N255" s="45"/>
      <c r="O255" s="62"/>
      <c r="P255" s="62"/>
      <c r="Q255" s="62"/>
      <c r="R255" s="62"/>
      <c r="S255" s="62"/>
      <c r="T255" s="62"/>
      <c r="U255" s="62"/>
      <c r="V255" s="62"/>
      <c r="W255" s="62"/>
    </row>
    <row r="256" spans="1:23">
      <c r="A256" s="45"/>
      <c r="B256" s="46"/>
      <c r="C256" s="45"/>
      <c r="D256" s="45"/>
      <c r="E256" s="163"/>
      <c r="F256" s="163"/>
      <c r="G256" s="45"/>
      <c r="H256" s="164"/>
      <c r="I256" s="45"/>
      <c r="J256" s="45"/>
      <c r="K256" s="45"/>
      <c r="L256" s="45"/>
      <c r="M256" s="45"/>
      <c r="N256" s="45"/>
      <c r="O256" s="62"/>
      <c r="P256" s="62"/>
      <c r="Q256" s="62"/>
      <c r="R256" s="62"/>
      <c r="S256" s="62"/>
      <c r="T256" s="62"/>
      <c r="U256" s="62"/>
      <c r="V256" s="62"/>
      <c r="W256" s="62"/>
    </row>
    <row r="257" spans="1:23">
      <c r="A257" s="45"/>
      <c r="B257" s="46"/>
      <c r="C257" s="45"/>
      <c r="D257" s="45"/>
      <c r="E257" s="163"/>
      <c r="F257" s="163"/>
      <c r="G257" s="45"/>
      <c r="H257" s="164"/>
      <c r="I257" s="45"/>
      <c r="J257" s="45"/>
      <c r="K257" s="45"/>
      <c r="L257" s="45"/>
      <c r="M257" s="45"/>
      <c r="N257" s="45"/>
      <c r="O257" s="62"/>
      <c r="P257" s="62"/>
      <c r="Q257" s="62"/>
      <c r="R257" s="62"/>
      <c r="S257" s="62"/>
      <c r="T257" s="62"/>
      <c r="U257" s="62"/>
      <c r="V257" s="62"/>
      <c r="W257" s="62"/>
    </row>
    <row r="258" spans="1:23">
      <c r="A258" s="45"/>
      <c r="B258" s="46"/>
      <c r="C258" s="45"/>
      <c r="D258" s="45"/>
      <c r="E258" s="163"/>
      <c r="F258" s="163"/>
      <c r="G258" s="45"/>
      <c r="H258" s="164"/>
      <c r="I258" s="45"/>
      <c r="J258" s="45"/>
      <c r="K258" s="45"/>
      <c r="L258" s="45"/>
      <c r="M258" s="45"/>
      <c r="N258" s="45"/>
      <c r="O258" s="62"/>
      <c r="P258" s="62"/>
      <c r="Q258" s="62"/>
      <c r="R258" s="62"/>
      <c r="S258" s="62"/>
      <c r="T258" s="62"/>
      <c r="U258" s="62"/>
      <c r="V258" s="62"/>
      <c r="W258" s="62"/>
    </row>
    <row r="259" spans="1:23">
      <c r="A259" s="45"/>
      <c r="B259" s="46"/>
      <c r="C259" s="45"/>
      <c r="D259" s="45"/>
      <c r="E259" s="163"/>
      <c r="F259" s="163"/>
      <c r="G259" s="45"/>
      <c r="H259" s="164"/>
      <c r="I259" s="45"/>
      <c r="J259" s="45"/>
      <c r="K259" s="45"/>
      <c r="L259" s="45"/>
      <c r="M259" s="45"/>
      <c r="N259" s="45"/>
      <c r="O259" s="62"/>
      <c r="P259" s="62"/>
      <c r="Q259" s="62"/>
      <c r="R259" s="62"/>
      <c r="S259" s="62"/>
      <c r="T259" s="62"/>
      <c r="U259" s="62"/>
      <c r="V259" s="62"/>
      <c r="W259" s="62"/>
    </row>
    <row r="260" spans="1:23">
      <c r="A260" s="45"/>
      <c r="B260" s="46"/>
      <c r="C260" s="45"/>
      <c r="D260" s="45"/>
      <c r="E260" s="163"/>
      <c r="F260" s="163"/>
      <c r="G260" s="45"/>
      <c r="H260" s="164"/>
      <c r="I260" s="45"/>
      <c r="J260" s="45"/>
      <c r="K260" s="45"/>
      <c r="L260" s="45"/>
      <c r="M260" s="45"/>
      <c r="N260" s="45"/>
      <c r="O260" s="62"/>
      <c r="P260" s="62"/>
      <c r="Q260" s="62"/>
      <c r="R260" s="62"/>
      <c r="S260" s="62"/>
      <c r="T260" s="62"/>
      <c r="U260" s="62"/>
      <c r="V260" s="62"/>
      <c r="W260" s="62"/>
    </row>
    <row r="261" spans="1:23">
      <c r="A261" s="45"/>
      <c r="B261" s="46"/>
      <c r="C261" s="45"/>
      <c r="D261" s="45"/>
      <c r="E261" s="163"/>
      <c r="F261" s="163"/>
      <c r="G261" s="45"/>
      <c r="H261" s="164"/>
      <c r="I261" s="45"/>
      <c r="J261" s="45"/>
      <c r="K261" s="45"/>
      <c r="L261" s="45"/>
      <c r="M261" s="45"/>
      <c r="N261" s="45"/>
      <c r="O261" s="62"/>
      <c r="P261" s="62"/>
      <c r="Q261" s="62"/>
      <c r="R261" s="62"/>
      <c r="S261" s="62"/>
      <c r="T261" s="62"/>
      <c r="U261" s="62"/>
      <c r="V261" s="62"/>
      <c r="W261" s="62"/>
    </row>
    <row r="262" spans="1:23">
      <c r="A262" s="45"/>
      <c r="B262" s="46"/>
      <c r="C262" s="45"/>
      <c r="D262" s="45"/>
      <c r="E262" s="163"/>
      <c r="F262" s="163"/>
      <c r="G262" s="45"/>
      <c r="H262" s="164"/>
      <c r="I262" s="45"/>
      <c r="J262" s="45"/>
      <c r="K262" s="45"/>
      <c r="L262" s="45"/>
      <c r="M262" s="45"/>
      <c r="N262" s="45"/>
      <c r="O262" s="62"/>
      <c r="P262" s="62"/>
      <c r="Q262" s="62"/>
      <c r="R262" s="62"/>
      <c r="S262" s="62"/>
      <c r="T262" s="62"/>
      <c r="U262" s="62"/>
      <c r="V262" s="62"/>
      <c r="W262" s="62"/>
    </row>
    <row r="263" spans="1:23">
      <c r="A263" s="45"/>
      <c r="B263" s="46"/>
      <c r="C263" s="45"/>
      <c r="D263" s="45"/>
      <c r="E263" s="163"/>
      <c r="F263" s="163"/>
      <c r="G263" s="45"/>
      <c r="H263" s="164"/>
      <c r="I263" s="45"/>
      <c r="J263" s="45"/>
      <c r="K263" s="45"/>
      <c r="L263" s="45"/>
      <c r="M263" s="45"/>
      <c r="N263" s="45"/>
      <c r="O263" s="62"/>
      <c r="P263" s="62"/>
      <c r="Q263" s="62"/>
      <c r="R263" s="62"/>
      <c r="S263" s="62"/>
      <c r="T263" s="62"/>
      <c r="U263" s="62"/>
      <c r="V263" s="62"/>
      <c r="W263" s="62"/>
    </row>
    <row r="264" spans="1:23">
      <c r="A264" s="45"/>
      <c r="B264" s="46"/>
      <c r="C264" s="45"/>
      <c r="D264" s="45"/>
      <c r="E264" s="163"/>
      <c r="F264" s="163"/>
      <c r="G264" s="45"/>
      <c r="H264" s="164"/>
      <c r="I264" s="45"/>
      <c r="J264" s="45"/>
      <c r="K264" s="45"/>
      <c r="L264" s="45"/>
      <c r="M264" s="45"/>
      <c r="N264" s="45"/>
      <c r="O264" s="62"/>
      <c r="P264" s="62"/>
      <c r="Q264" s="62"/>
      <c r="R264" s="62"/>
      <c r="S264" s="62"/>
      <c r="T264" s="62"/>
      <c r="U264" s="62"/>
      <c r="V264" s="62"/>
      <c r="W264" s="62"/>
    </row>
    <row r="265" spans="1:23">
      <c r="A265" s="45"/>
      <c r="B265" s="46"/>
      <c r="C265" s="45"/>
      <c r="D265" s="45"/>
      <c r="E265" s="163"/>
      <c r="F265" s="163"/>
      <c r="G265" s="45"/>
      <c r="H265" s="164"/>
      <c r="I265" s="45"/>
      <c r="J265" s="45"/>
      <c r="K265" s="45"/>
      <c r="L265" s="45"/>
      <c r="M265" s="45"/>
      <c r="N265" s="45"/>
      <c r="O265" s="62"/>
      <c r="P265" s="62"/>
      <c r="Q265" s="62"/>
      <c r="R265" s="62"/>
      <c r="S265" s="62"/>
      <c r="T265" s="62"/>
      <c r="U265" s="62"/>
      <c r="V265" s="62"/>
      <c r="W265" s="62"/>
    </row>
    <row r="266" spans="1:23">
      <c r="A266" s="45"/>
      <c r="B266" s="46"/>
      <c r="C266" s="45"/>
      <c r="D266" s="45"/>
      <c r="E266" s="163"/>
      <c r="F266" s="163"/>
      <c r="G266" s="45"/>
      <c r="H266" s="164"/>
      <c r="I266" s="45"/>
      <c r="J266" s="45"/>
      <c r="K266" s="45"/>
      <c r="L266" s="45"/>
      <c r="M266" s="45"/>
      <c r="N266" s="45"/>
      <c r="O266" s="62"/>
      <c r="P266" s="62"/>
      <c r="Q266" s="62"/>
      <c r="R266" s="62"/>
      <c r="S266" s="62"/>
      <c r="T266" s="62"/>
      <c r="U266" s="62"/>
      <c r="V266" s="62"/>
      <c r="W266" s="62"/>
    </row>
    <row r="267" spans="1:23">
      <c r="A267" s="45"/>
      <c r="B267" s="46"/>
      <c r="C267" s="45"/>
      <c r="D267" s="45"/>
      <c r="E267" s="163"/>
      <c r="F267" s="163"/>
      <c r="G267" s="45"/>
      <c r="H267" s="164"/>
      <c r="I267" s="45"/>
      <c r="J267" s="45"/>
      <c r="K267" s="45"/>
      <c r="L267" s="45"/>
      <c r="M267" s="45"/>
      <c r="N267" s="45"/>
      <c r="O267" s="62"/>
      <c r="P267" s="62"/>
      <c r="Q267" s="62"/>
      <c r="R267" s="62"/>
      <c r="S267" s="62"/>
      <c r="T267" s="62"/>
      <c r="U267" s="62"/>
      <c r="V267" s="62"/>
      <c r="W267" s="62"/>
    </row>
    <row r="268" spans="1:23">
      <c r="A268" s="45"/>
      <c r="B268" s="46"/>
      <c r="C268" s="45"/>
      <c r="D268" s="45"/>
      <c r="E268" s="163"/>
      <c r="F268" s="163"/>
      <c r="G268" s="45"/>
      <c r="H268" s="164"/>
      <c r="I268" s="45"/>
      <c r="J268" s="45"/>
      <c r="K268" s="45"/>
      <c r="L268" s="45"/>
      <c r="M268" s="45"/>
      <c r="N268" s="45"/>
      <c r="O268" s="62"/>
      <c r="P268" s="62"/>
      <c r="Q268" s="62"/>
      <c r="R268" s="62"/>
      <c r="S268" s="62"/>
      <c r="T268" s="62"/>
      <c r="U268" s="62"/>
      <c r="V268" s="62"/>
      <c r="W268" s="62"/>
    </row>
    <row r="269" spans="1:23">
      <c r="A269" s="45"/>
      <c r="B269" s="46"/>
      <c r="C269" s="45"/>
      <c r="D269" s="45"/>
      <c r="E269" s="163"/>
      <c r="F269" s="163"/>
      <c r="G269" s="45"/>
      <c r="H269" s="164"/>
      <c r="I269" s="45"/>
      <c r="J269" s="45"/>
      <c r="K269" s="45"/>
      <c r="L269" s="45"/>
      <c r="M269" s="45"/>
      <c r="N269" s="45"/>
      <c r="O269" s="62"/>
      <c r="P269" s="62"/>
      <c r="Q269" s="62"/>
      <c r="R269" s="62"/>
      <c r="S269" s="62"/>
      <c r="T269" s="62"/>
      <c r="U269" s="62"/>
      <c r="V269" s="62"/>
      <c r="W269" s="62"/>
    </row>
    <row r="270" spans="1:23">
      <c r="A270" s="45"/>
      <c r="B270" s="46"/>
      <c r="C270" s="45"/>
      <c r="D270" s="45"/>
      <c r="E270" s="163"/>
      <c r="F270" s="163"/>
      <c r="G270" s="45"/>
      <c r="H270" s="164"/>
      <c r="I270" s="45"/>
      <c r="J270" s="45"/>
      <c r="K270" s="45"/>
      <c r="L270" s="45"/>
      <c r="M270" s="45"/>
      <c r="N270" s="45"/>
      <c r="O270" s="62"/>
      <c r="P270" s="62"/>
      <c r="Q270" s="62"/>
      <c r="R270" s="62"/>
      <c r="S270" s="62"/>
      <c r="T270" s="62"/>
      <c r="U270" s="62"/>
      <c r="V270" s="62"/>
      <c r="W270" s="62"/>
    </row>
    <row r="271" spans="1:23">
      <c r="A271" s="45"/>
      <c r="B271" s="46"/>
      <c r="C271" s="45"/>
      <c r="D271" s="45"/>
      <c r="E271" s="163"/>
      <c r="F271" s="163"/>
      <c r="G271" s="45"/>
      <c r="H271" s="164"/>
      <c r="I271" s="45"/>
      <c r="J271" s="45"/>
      <c r="K271" s="45"/>
      <c r="L271" s="45"/>
      <c r="M271" s="45"/>
      <c r="N271" s="45"/>
      <c r="O271" s="62"/>
      <c r="P271" s="62"/>
      <c r="Q271" s="62"/>
      <c r="R271" s="62"/>
      <c r="S271" s="62"/>
      <c r="T271" s="62"/>
      <c r="U271" s="62"/>
      <c r="V271" s="62"/>
      <c r="W271" s="62"/>
    </row>
    <row r="272" spans="1:23">
      <c r="A272" s="45"/>
      <c r="B272" s="46"/>
      <c r="C272" s="45"/>
      <c r="D272" s="45"/>
      <c r="E272" s="163"/>
      <c r="F272" s="163"/>
      <c r="G272" s="45"/>
      <c r="H272" s="164"/>
      <c r="I272" s="45"/>
      <c r="J272" s="45"/>
      <c r="K272" s="45"/>
      <c r="L272" s="45"/>
      <c r="M272" s="45"/>
      <c r="N272" s="45"/>
      <c r="O272" s="62"/>
      <c r="P272" s="62"/>
      <c r="Q272" s="62"/>
      <c r="R272" s="62"/>
      <c r="S272" s="62"/>
      <c r="T272" s="62"/>
      <c r="U272" s="62"/>
      <c r="V272" s="62"/>
      <c r="W272" s="62"/>
    </row>
    <row r="273" spans="1:23">
      <c r="A273" s="45"/>
      <c r="B273" s="46"/>
      <c r="C273" s="45"/>
      <c r="D273" s="45"/>
      <c r="E273" s="163"/>
      <c r="F273" s="163"/>
      <c r="G273" s="45"/>
      <c r="H273" s="164"/>
      <c r="I273" s="45"/>
      <c r="J273" s="45"/>
      <c r="K273" s="45"/>
      <c r="L273" s="45"/>
      <c r="M273" s="45"/>
      <c r="N273" s="45"/>
      <c r="O273" s="62"/>
      <c r="P273" s="62"/>
      <c r="Q273" s="62"/>
      <c r="R273" s="62"/>
      <c r="S273" s="62"/>
      <c r="T273" s="62"/>
      <c r="U273" s="62"/>
      <c r="V273" s="62"/>
      <c r="W273" s="62"/>
    </row>
    <row r="274" spans="1:23">
      <c r="A274" s="45"/>
      <c r="B274" s="46"/>
      <c r="C274" s="45"/>
      <c r="D274" s="45"/>
      <c r="E274" s="163"/>
      <c r="F274" s="163"/>
      <c r="G274" s="45"/>
      <c r="H274" s="164"/>
      <c r="I274" s="45"/>
      <c r="J274" s="45"/>
      <c r="K274" s="45"/>
      <c r="L274" s="45"/>
      <c r="M274" s="45"/>
      <c r="N274" s="45"/>
      <c r="O274" s="62"/>
      <c r="P274" s="62"/>
      <c r="Q274" s="62"/>
      <c r="R274" s="62"/>
      <c r="S274" s="62"/>
      <c r="T274" s="62"/>
      <c r="U274" s="62"/>
      <c r="V274" s="62"/>
      <c r="W274" s="62"/>
    </row>
    <row r="275" spans="1:23">
      <c r="A275" s="45"/>
      <c r="B275" s="46"/>
      <c r="C275" s="45"/>
      <c r="D275" s="45"/>
      <c r="E275" s="163"/>
      <c r="F275" s="163"/>
      <c r="G275" s="45"/>
      <c r="H275" s="164"/>
      <c r="I275" s="45"/>
      <c r="J275" s="45"/>
      <c r="K275" s="45"/>
      <c r="L275" s="45"/>
      <c r="M275" s="45"/>
      <c r="N275" s="45"/>
      <c r="O275" s="62"/>
      <c r="P275" s="62"/>
      <c r="Q275" s="62"/>
      <c r="R275" s="62"/>
      <c r="S275" s="62"/>
      <c r="T275" s="62"/>
      <c r="U275" s="62"/>
      <c r="V275" s="62"/>
      <c r="W275" s="62"/>
    </row>
    <row r="276" spans="1:23">
      <c r="A276" s="45"/>
      <c r="B276" s="46"/>
      <c r="C276" s="45"/>
      <c r="D276" s="45"/>
      <c r="E276" s="163"/>
      <c r="F276" s="163"/>
      <c r="G276" s="45"/>
      <c r="H276" s="164"/>
      <c r="I276" s="45"/>
      <c r="J276" s="45"/>
      <c r="K276" s="45"/>
      <c r="L276" s="45"/>
      <c r="M276" s="45"/>
      <c r="N276" s="45"/>
      <c r="O276" s="62"/>
      <c r="P276" s="62"/>
      <c r="Q276" s="62"/>
      <c r="R276" s="62"/>
      <c r="S276" s="62"/>
      <c r="T276" s="62"/>
      <c r="U276" s="62"/>
      <c r="V276" s="62"/>
      <c r="W276" s="62"/>
    </row>
    <row r="277" spans="1:23">
      <c r="A277" s="45"/>
      <c r="B277" s="46"/>
      <c r="C277" s="45"/>
      <c r="D277" s="45"/>
      <c r="E277" s="163"/>
      <c r="F277" s="163"/>
      <c r="G277" s="45"/>
      <c r="H277" s="164"/>
      <c r="I277" s="45"/>
      <c r="J277" s="45"/>
      <c r="K277" s="45"/>
      <c r="L277" s="45"/>
      <c r="M277" s="45"/>
      <c r="N277" s="45"/>
      <c r="O277" s="62"/>
      <c r="P277" s="62"/>
      <c r="Q277" s="62"/>
      <c r="R277" s="62"/>
      <c r="S277" s="62"/>
      <c r="T277" s="62"/>
      <c r="U277" s="62"/>
      <c r="V277" s="62"/>
      <c r="W277" s="62"/>
    </row>
    <row r="278" spans="1:23">
      <c r="A278" s="45"/>
      <c r="B278" s="46"/>
      <c r="C278" s="45"/>
      <c r="D278" s="45"/>
      <c r="E278" s="163"/>
      <c r="F278" s="163"/>
      <c r="G278" s="45"/>
      <c r="H278" s="164"/>
      <c r="I278" s="45"/>
      <c r="J278" s="45"/>
      <c r="K278" s="45"/>
      <c r="L278" s="45"/>
      <c r="M278" s="45"/>
      <c r="N278" s="45"/>
      <c r="O278" s="62"/>
      <c r="P278" s="62"/>
      <c r="Q278" s="62"/>
      <c r="R278" s="62"/>
      <c r="S278" s="62"/>
      <c r="T278" s="62"/>
      <c r="U278" s="62"/>
      <c r="V278" s="62"/>
      <c r="W278" s="62"/>
    </row>
    <row r="279" spans="1:23">
      <c r="A279" s="45"/>
      <c r="B279" s="46"/>
      <c r="C279" s="45"/>
      <c r="D279" s="45"/>
      <c r="E279" s="163"/>
      <c r="F279" s="163"/>
      <c r="G279" s="45"/>
      <c r="H279" s="164"/>
      <c r="I279" s="45"/>
      <c r="J279" s="45"/>
      <c r="K279" s="45"/>
      <c r="L279" s="45"/>
      <c r="M279" s="45"/>
      <c r="N279" s="45"/>
      <c r="O279" s="62"/>
      <c r="P279" s="62"/>
      <c r="Q279" s="62"/>
      <c r="R279" s="62"/>
      <c r="S279" s="62"/>
      <c r="T279" s="62"/>
      <c r="U279" s="62"/>
      <c r="V279" s="62"/>
      <c r="W279" s="62"/>
    </row>
    <row r="280" spans="1:23">
      <c r="A280" s="45"/>
      <c r="B280" s="46"/>
      <c r="C280" s="45"/>
      <c r="D280" s="45"/>
      <c r="E280" s="163"/>
      <c r="F280" s="163"/>
      <c r="G280" s="45"/>
      <c r="H280" s="164"/>
      <c r="I280" s="45"/>
      <c r="J280" s="45"/>
      <c r="K280" s="45"/>
      <c r="L280" s="45"/>
      <c r="M280" s="45"/>
      <c r="N280" s="45"/>
      <c r="O280" s="62"/>
      <c r="P280" s="62"/>
      <c r="Q280" s="62"/>
      <c r="R280" s="62"/>
      <c r="S280" s="62"/>
      <c r="T280" s="62"/>
      <c r="U280" s="62"/>
      <c r="V280" s="62"/>
      <c r="W280" s="62"/>
    </row>
    <row r="281" spans="1:23">
      <c r="A281" s="45"/>
      <c r="B281" s="46"/>
      <c r="C281" s="45"/>
      <c r="D281" s="45"/>
      <c r="E281" s="163"/>
      <c r="F281" s="163"/>
      <c r="G281" s="45"/>
      <c r="H281" s="164"/>
      <c r="I281" s="45"/>
      <c r="J281" s="45"/>
      <c r="K281" s="45"/>
      <c r="L281" s="45"/>
      <c r="M281" s="45"/>
      <c r="N281" s="45"/>
      <c r="O281" s="62"/>
      <c r="P281" s="62"/>
      <c r="Q281" s="62"/>
      <c r="R281" s="62"/>
      <c r="S281" s="62"/>
      <c r="T281" s="62"/>
      <c r="U281" s="62"/>
      <c r="V281" s="62"/>
      <c r="W281" s="62"/>
    </row>
    <row r="282" spans="1:23">
      <c r="A282" s="45"/>
      <c r="B282" s="46"/>
      <c r="C282" s="45"/>
      <c r="D282" s="45"/>
      <c r="E282" s="163"/>
      <c r="F282" s="163"/>
      <c r="G282" s="45"/>
      <c r="H282" s="164"/>
      <c r="I282" s="45"/>
      <c r="J282" s="45"/>
      <c r="K282" s="45"/>
      <c r="L282" s="45"/>
      <c r="M282" s="45"/>
      <c r="N282" s="45"/>
      <c r="O282" s="62"/>
      <c r="P282" s="62"/>
      <c r="Q282" s="62"/>
      <c r="R282" s="62"/>
      <c r="S282" s="62"/>
      <c r="T282" s="62"/>
      <c r="U282" s="62"/>
      <c r="V282" s="62"/>
      <c r="W282" s="62"/>
    </row>
    <row r="283" spans="1:23">
      <c r="A283" s="45"/>
      <c r="B283" s="46"/>
      <c r="C283" s="45"/>
      <c r="D283" s="45"/>
      <c r="E283" s="163"/>
      <c r="F283" s="163"/>
      <c r="G283" s="45"/>
      <c r="H283" s="164"/>
      <c r="I283" s="45"/>
      <c r="J283" s="45"/>
      <c r="K283" s="45"/>
      <c r="L283" s="45"/>
      <c r="M283" s="45"/>
      <c r="N283" s="45"/>
      <c r="O283" s="62"/>
      <c r="P283" s="62"/>
      <c r="Q283" s="62"/>
      <c r="R283" s="62"/>
      <c r="S283" s="62"/>
      <c r="T283" s="62"/>
      <c r="U283" s="62"/>
      <c r="V283" s="62"/>
      <c r="W283" s="62"/>
    </row>
    <row r="284" spans="1:23">
      <c r="A284" s="45"/>
      <c r="B284" s="46"/>
      <c r="C284" s="45"/>
      <c r="D284" s="45"/>
      <c r="E284" s="163"/>
      <c r="F284" s="163"/>
      <c r="G284" s="45"/>
      <c r="H284" s="164"/>
      <c r="I284" s="45"/>
      <c r="J284" s="45"/>
      <c r="K284" s="45"/>
      <c r="L284" s="45"/>
      <c r="M284" s="45"/>
      <c r="N284" s="45"/>
      <c r="O284" s="62"/>
      <c r="P284" s="62"/>
      <c r="Q284" s="62"/>
      <c r="R284" s="62"/>
      <c r="S284" s="62"/>
      <c r="T284" s="62"/>
      <c r="U284" s="62"/>
      <c r="V284" s="62"/>
      <c r="W284" s="62"/>
    </row>
    <row r="285" spans="1:23">
      <c r="A285" s="45"/>
      <c r="B285" s="46"/>
      <c r="C285" s="45"/>
      <c r="D285" s="45"/>
      <c r="E285" s="163"/>
      <c r="F285" s="163"/>
      <c r="G285" s="45"/>
      <c r="H285" s="164"/>
      <c r="I285" s="45"/>
      <c r="J285" s="45"/>
      <c r="K285" s="45"/>
      <c r="L285" s="45"/>
      <c r="M285" s="45"/>
      <c r="N285" s="45"/>
      <c r="O285" s="62"/>
      <c r="P285" s="62"/>
      <c r="Q285" s="62"/>
      <c r="R285" s="62"/>
      <c r="S285" s="62"/>
      <c r="T285" s="62"/>
      <c r="U285" s="62"/>
      <c r="V285" s="62"/>
      <c r="W285" s="62"/>
    </row>
    <row r="286" spans="1:23">
      <c r="A286" s="45"/>
      <c r="B286" s="46"/>
      <c r="C286" s="45"/>
      <c r="D286" s="45"/>
      <c r="E286" s="163"/>
      <c r="F286" s="163"/>
      <c r="G286" s="45"/>
      <c r="H286" s="164"/>
      <c r="I286" s="45"/>
      <c r="J286" s="45"/>
      <c r="K286" s="45"/>
      <c r="L286" s="45"/>
      <c r="M286" s="45"/>
      <c r="N286" s="45"/>
      <c r="O286" s="62"/>
      <c r="P286" s="62"/>
      <c r="Q286" s="62"/>
      <c r="R286" s="62"/>
      <c r="S286" s="62"/>
      <c r="T286" s="62"/>
      <c r="U286" s="62"/>
      <c r="V286" s="62"/>
      <c r="W286" s="62"/>
    </row>
    <row r="287" spans="1:23">
      <c r="A287" s="45"/>
      <c r="B287" s="46"/>
      <c r="C287" s="45"/>
      <c r="D287" s="45"/>
      <c r="E287" s="163"/>
      <c r="F287" s="163"/>
      <c r="G287" s="45"/>
      <c r="H287" s="164"/>
      <c r="I287" s="45"/>
      <c r="J287" s="45"/>
      <c r="K287" s="45"/>
      <c r="L287" s="45"/>
      <c r="M287" s="45"/>
      <c r="N287" s="45"/>
      <c r="O287" s="62"/>
      <c r="P287" s="62"/>
      <c r="Q287" s="62"/>
      <c r="R287" s="62"/>
      <c r="S287" s="62"/>
      <c r="T287" s="62"/>
      <c r="U287" s="62"/>
      <c r="V287" s="62"/>
      <c r="W287" s="62"/>
    </row>
    <row r="288" spans="1:23">
      <c r="A288" s="45"/>
      <c r="B288" s="46"/>
      <c r="C288" s="45"/>
      <c r="D288" s="45"/>
      <c r="E288" s="163"/>
      <c r="F288" s="163"/>
      <c r="G288" s="45"/>
      <c r="H288" s="164"/>
      <c r="I288" s="45"/>
      <c r="J288" s="45"/>
      <c r="K288" s="45"/>
      <c r="L288" s="45"/>
      <c r="M288" s="45"/>
      <c r="N288" s="45"/>
      <c r="O288" s="62"/>
      <c r="P288" s="62"/>
      <c r="Q288" s="62"/>
      <c r="R288" s="62"/>
      <c r="S288" s="62"/>
      <c r="T288" s="62"/>
      <c r="U288" s="62"/>
      <c r="V288" s="62"/>
      <c r="W288" s="62"/>
    </row>
    <row r="289" spans="1:23">
      <c r="A289" s="45"/>
      <c r="B289" s="46"/>
      <c r="C289" s="45"/>
      <c r="D289" s="45"/>
      <c r="E289" s="163"/>
      <c r="F289" s="163"/>
      <c r="G289" s="45"/>
      <c r="H289" s="164"/>
      <c r="I289" s="45"/>
      <c r="J289" s="45"/>
      <c r="K289" s="45"/>
      <c r="L289" s="45"/>
      <c r="M289" s="45"/>
      <c r="N289" s="45"/>
      <c r="O289" s="62"/>
      <c r="P289" s="62"/>
      <c r="Q289" s="62"/>
      <c r="R289" s="62"/>
      <c r="S289" s="62"/>
      <c r="T289" s="62"/>
      <c r="U289" s="62"/>
      <c r="V289" s="62"/>
      <c r="W289" s="62"/>
    </row>
    <row r="290" spans="1:23">
      <c r="A290" s="45"/>
      <c r="B290" s="46"/>
      <c r="C290" s="45"/>
      <c r="D290" s="45"/>
      <c r="E290" s="163"/>
      <c r="F290" s="163"/>
      <c r="G290" s="45"/>
      <c r="H290" s="164"/>
      <c r="I290" s="45"/>
      <c r="J290" s="45"/>
      <c r="K290" s="45"/>
      <c r="L290" s="45"/>
      <c r="M290" s="45"/>
      <c r="N290" s="45"/>
      <c r="O290" s="62"/>
      <c r="P290" s="62"/>
      <c r="Q290" s="62"/>
      <c r="R290" s="62"/>
      <c r="S290" s="62"/>
      <c r="T290" s="62"/>
      <c r="U290" s="62"/>
      <c r="V290" s="62"/>
      <c r="W290" s="62"/>
    </row>
    <row r="291" spans="1:23">
      <c r="A291" s="45"/>
      <c r="B291" s="46"/>
      <c r="C291" s="45"/>
      <c r="D291" s="45"/>
      <c r="E291" s="163"/>
      <c r="F291" s="163"/>
      <c r="G291" s="45"/>
      <c r="H291" s="164"/>
      <c r="I291" s="45"/>
      <c r="J291" s="45"/>
      <c r="K291" s="45"/>
      <c r="L291" s="45"/>
      <c r="M291" s="45"/>
      <c r="N291" s="45"/>
      <c r="O291" s="62"/>
      <c r="P291" s="62"/>
      <c r="Q291" s="62"/>
      <c r="R291" s="62"/>
      <c r="S291" s="62"/>
      <c r="T291" s="62"/>
      <c r="U291" s="62"/>
      <c r="V291" s="62"/>
      <c r="W291" s="62"/>
    </row>
    <row r="292" spans="1:23">
      <c r="A292" s="45"/>
      <c r="B292" s="46"/>
      <c r="C292" s="45"/>
      <c r="D292" s="45"/>
      <c r="E292" s="163"/>
      <c r="F292" s="163"/>
      <c r="G292" s="45"/>
      <c r="H292" s="164"/>
      <c r="I292" s="45"/>
      <c r="J292" s="45"/>
      <c r="K292" s="45"/>
      <c r="L292" s="45"/>
      <c r="M292" s="45"/>
      <c r="N292" s="45"/>
      <c r="O292" s="62"/>
      <c r="P292" s="62"/>
      <c r="Q292" s="62"/>
      <c r="R292" s="62"/>
      <c r="S292" s="62"/>
      <c r="T292" s="62"/>
      <c r="U292" s="62"/>
      <c r="V292" s="62"/>
      <c r="W292" s="62"/>
    </row>
    <row r="293" spans="1:23">
      <c r="A293" s="45"/>
      <c r="B293" s="46"/>
      <c r="C293" s="45"/>
      <c r="D293" s="45"/>
      <c r="E293" s="163"/>
      <c r="F293" s="163"/>
      <c r="G293" s="45"/>
      <c r="H293" s="164"/>
      <c r="I293" s="45"/>
      <c r="J293" s="45"/>
      <c r="K293" s="45"/>
      <c r="L293" s="45"/>
      <c r="M293" s="45"/>
      <c r="N293" s="45"/>
      <c r="O293" s="62"/>
      <c r="P293" s="62"/>
      <c r="Q293" s="62"/>
      <c r="R293" s="62"/>
      <c r="S293" s="62"/>
      <c r="T293" s="62"/>
      <c r="U293" s="62"/>
      <c r="V293" s="62"/>
      <c r="W293" s="62"/>
    </row>
    <row r="294" spans="1:23">
      <c r="A294" s="45"/>
      <c r="B294" s="46"/>
      <c r="C294" s="45"/>
      <c r="D294" s="45"/>
      <c r="E294" s="163"/>
      <c r="F294" s="163"/>
      <c r="G294" s="45"/>
      <c r="H294" s="164"/>
      <c r="I294" s="45"/>
      <c r="J294" s="45"/>
      <c r="K294" s="45"/>
      <c r="L294" s="45"/>
      <c r="M294" s="45"/>
      <c r="N294" s="45"/>
      <c r="O294" s="62"/>
      <c r="P294" s="62"/>
      <c r="Q294" s="62"/>
      <c r="R294" s="62"/>
      <c r="S294" s="62"/>
      <c r="T294" s="62"/>
      <c r="U294" s="62"/>
      <c r="V294" s="62"/>
      <c r="W294" s="62"/>
    </row>
    <row r="295" spans="1:23">
      <c r="A295" s="45"/>
      <c r="B295" s="46"/>
      <c r="C295" s="45"/>
      <c r="D295" s="45"/>
      <c r="E295" s="163"/>
      <c r="F295" s="163"/>
      <c r="G295" s="45"/>
      <c r="H295" s="164"/>
      <c r="I295" s="45"/>
      <c r="J295" s="45"/>
      <c r="K295" s="45"/>
      <c r="L295" s="45"/>
      <c r="M295" s="45"/>
      <c r="N295" s="45"/>
      <c r="O295" s="62"/>
      <c r="P295" s="62"/>
      <c r="Q295" s="62"/>
      <c r="R295" s="62"/>
      <c r="S295" s="62"/>
      <c r="T295" s="62"/>
      <c r="U295" s="62"/>
      <c r="V295" s="62"/>
      <c r="W295" s="62"/>
    </row>
    <row r="296" spans="1:23">
      <c r="A296" s="45"/>
      <c r="B296" s="46"/>
      <c r="C296" s="45"/>
      <c r="D296" s="45"/>
      <c r="E296" s="163"/>
      <c r="F296" s="163"/>
      <c r="G296" s="45"/>
      <c r="H296" s="164"/>
      <c r="I296" s="45"/>
      <c r="J296" s="45"/>
      <c r="K296" s="45"/>
      <c r="L296" s="45"/>
      <c r="M296" s="45"/>
      <c r="N296" s="45"/>
      <c r="O296" s="62"/>
      <c r="P296" s="62"/>
      <c r="Q296" s="62"/>
      <c r="R296" s="62"/>
      <c r="S296" s="62"/>
      <c r="T296" s="62"/>
      <c r="U296" s="62"/>
      <c r="V296" s="62"/>
      <c r="W296" s="62"/>
    </row>
    <row r="297" spans="1:23">
      <c r="A297" s="45"/>
      <c r="B297" s="46"/>
      <c r="C297" s="45"/>
      <c r="D297" s="45"/>
      <c r="E297" s="163"/>
      <c r="F297" s="163"/>
      <c r="G297" s="45"/>
      <c r="H297" s="164"/>
      <c r="I297" s="45"/>
      <c r="J297" s="45"/>
      <c r="K297" s="45"/>
      <c r="L297" s="45"/>
      <c r="M297" s="45"/>
      <c r="N297" s="45"/>
      <c r="O297" s="62"/>
      <c r="P297" s="62"/>
      <c r="Q297" s="62"/>
      <c r="R297" s="62"/>
      <c r="S297" s="62"/>
      <c r="T297" s="62"/>
      <c r="U297" s="62"/>
      <c r="V297" s="62"/>
      <c r="W297" s="62"/>
    </row>
    <row r="298" spans="1:23">
      <c r="A298" s="45"/>
      <c r="B298" s="46"/>
      <c r="C298" s="45"/>
      <c r="D298" s="45"/>
      <c r="E298" s="163"/>
      <c r="F298" s="163"/>
      <c r="G298" s="45"/>
      <c r="H298" s="164"/>
      <c r="I298" s="45"/>
      <c r="J298" s="45"/>
      <c r="K298" s="45"/>
      <c r="L298" s="45"/>
      <c r="M298" s="45"/>
      <c r="N298" s="45"/>
      <c r="O298" s="62"/>
      <c r="P298" s="62"/>
      <c r="Q298" s="62"/>
      <c r="R298" s="62"/>
      <c r="S298" s="62"/>
      <c r="T298" s="62"/>
      <c r="U298" s="62"/>
      <c r="V298" s="62"/>
      <c r="W298" s="62"/>
    </row>
    <row r="299" spans="1:23">
      <c r="A299" s="45"/>
      <c r="B299" s="46"/>
      <c r="C299" s="45"/>
      <c r="D299" s="45"/>
      <c r="E299" s="163"/>
      <c r="F299" s="163"/>
      <c r="G299" s="45"/>
      <c r="H299" s="164"/>
      <c r="I299" s="45"/>
      <c r="J299" s="45"/>
      <c r="K299" s="45"/>
      <c r="L299" s="45"/>
      <c r="M299" s="45"/>
      <c r="N299" s="45"/>
      <c r="O299" s="62"/>
      <c r="P299" s="62"/>
      <c r="Q299" s="62"/>
      <c r="R299" s="62"/>
      <c r="S299" s="62"/>
      <c r="T299" s="62"/>
      <c r="U299" s="62"/>
      <c r="V299" s="62"/>
      <c r="W299" s="62"/>
    </row>
    <row r="300" spans="1:23">
      <c r="A300" s="45"/>
      <c r="B300" s="46"/>
      <c r="C300" s="45"/>
      <c r="D300" s="45"/>
      <c r="E300" s="163"/>
      <c r="F300" s="163"/>
      <c r="G300" s="45"/>
      <c r="H300" s="164"/>
      <c r="I300" s="45"/>
      <c r="J300" s="45"/>
      <c r="K300" s="45"/>
      <c r="L300" s="45"/>
      <c r="M300" s="45"/>
      <c r="N300" s="45"/>
      <c r="O300" s="62"/>
      <c r="P300" s="62"/>
      <c r="Q300" s="62"/>
      <c r="R300" s="62"/>
      <c r="S300" s="62"/>
      <c r="T300" s="62"/>
      <c r="U300" s="62"/>
      <c r="V300" s="62"/>
      <c r="W300" s="62"/>
    </row>
    <row r="301" spans="1:23">
      <c r="A301" s="45"/>
      <c r="B301" s="46"/>
      <c r="C301" s="45"/>
      <c r="D301" s="45"/>
      <c r="E301" s="163"/>
      <c r="F301" s="163"/>
      <c r="G301" s="45"/>
      <c r="H301" s="164"/>
      <c r="I301" s="45"/>
      <c r="J301" s="45"/>
      <c r="K301" s="45"/>
      <c r="L301" s="45"/>
      <c r="M301" s="45"/>
      <c r="N301" s="45"/>
      <c r="O301" s="62"/>
      <c r="P301" s="62"/>
      <c r="Q301" s="62"/>
      <c r="R301" s="62"/>
      <c r="S301" s="62"/>
      <c r="T301" s="62"/>
      <c r="U301" s="62"/>
      <c r="V301" s="62"/>
      <c r="W301" s="62"/>
    </row>
    <row r="302" spans="1:23">
      <c r="A302" s="45"/>
      <c r="B302" s="46"/>
      <c r="C302" s="45"/>
      <c r="D302" s="45"/>
      <c r="E302" s="163"/>
      <c r="F302" s="163"/>
      <c r="G302" s="45"/>
      <c r="H302" s="164"/>
      <c r="I302" s="45"/>
      <c r="J302" s="45"/>
      <c r="K302" s="45"/>
      <c r="L302" s="45"/>
      <c r="M302" s="45"/>
      <c r="N302" s="45"/>
      <c r="O302" s="62"/>
      <c r="P302" s="62"/>
      <c r="Q302" s="62"/>
      <c r="R302" s="62"/>
      <c r="S302" s="62"/>
      <c r="T302" s="62"/>
      <c r="U302" s="62"/>
      <c r="V302" s="62"/>
      <c r="W302" s="62"/>
    </row>
    <row r="303" spans="1:23">
      <c r="A303" s="45"/>
      <c r="B303" s="46"/>
      <c r="C303" s="45"/>
      <c r="D303" s="45"/>
      <c r="E303" s="163"/>
      <c r="F303" s="163"/>
      <c r="G303" s="45"/>
      <c r="H303" s="164"/>
      <c r="I303" s="45"/>
      <c r="J303" s="45"/>
      <c r="K303" s="45"/>
      <c r="L303" s="45"/>
      <c r="M303" s="45"/>
      <c r="N303" s="45"/>
      <c r="O303" s="62"/>
      <c r="P303" s="62"/>
      <c r="Q303" s="62"/>
      <c r="R303" s="62"/>
      <c r="S303" s="62"/>
      <c r="T303" s="62"/>
      <c r="U303" s="62"/>
      <c r="V303" s="62"/>
      <c r="W303" s="62"/>
    </row>
    <row r="304" spans="1:23">
      <c r="A304" s="45"/>
      <c r="B304" s="46"/>
      <c r="C304" s="45"/>
      <c r="D304" s="45"/>
      <c r="E304" s="163"/>
      <c r="F304" s="163"/>
      <c r="G304" s="45"/>
      <c r="H304" s="164"/>
      <c r="I304" s="45"/>
      <c r="J304" s="45"/>
      <c r="K304" s="45"/>
      <c r="L304" s="45"/>
      <c r="M304" s="45"/>
      <c r="N304" s="45"/>
      <c r="O304" s="62"/>
      <c r="P304" s="62"/>
      <c r="Q304" s="62"/>
      <c r="R304" s="62"/>
      <c r="S304" s="62"/>
      <c r="T304" s="62"/>
      <c r="U304" s="62"/>
      <c r="V304" s="62"/>
      <c r="W304" s="62"/>
    </row>
    <row r="305" spans="1:23">
      <c r="A305" s="45"/>
      <c r="B305" s="46"/>
      <c r="C305" s="45"/>
      <c r="D305" s="45"/>
      <c r="E305" s="163"/>
      <c r="F305" s="163"/>
      <c r="G305" s="45"/>
      <c r="H305" s="164"/>
      <c r="I305" s="45"/>
      <c r="J305" s="45"/>
      <c r="K305" s="45"/>
      <c r="L305" s="45"/>
      <c r="M305" s="45"/>
      <c r="N305" s="45"/>
      <c r="O305" s="62"/>
      <c r="P305" s="62"/>
      <c r="Q305" s="62"/>
      <c r="R305" s="62"/>
      <c r="S305" s="62"/>
      <c r="T305" s="62"/>
      <c r="U305" s="62"/>
      <c r="V305" s="62"/>
      <c r="W305" s="62"/>
    </row>
    <row r="306" spans="1:23">
      <c r="A306" s="45"/>
      <c r="B306" s="46"/>
      <c r="C306" s="45"/>
      <c r="D306" s="45"/>
      <c r="E306" s="163"/>
      <c r="F306" s="163"/>
      <c r="G306" s="45"/>
      <c r="H306" s="164"/>
      <c r="I306" s="45"/>
      <c r="J306" s="45"/>
      <c r="K306" s="45"/>
      <c r="L306" s="45"/>
      <c r="M306" s="45"/>
      <c r="N306" s="45"/>
      <c r="O306" s="62"/>
      <c r="P306" s="62"/>
      <c r="Q306" s="62"/>
      <c r="R306" s="62"/>
      <c r="S306" s="62"/>
      <c r="T306" s="62"/>
      <c r="U306" s="62"/>
      <c r="V306" s="62"/>
      <c r="W306" s="62"/>
    </row>
    <row r="307" spans="1:23">
      <c r="A307" s="45"/>
      <c r="B307" s="46"/>
      <c r="C307" s="45"/>
      <c r="D307" s="45"/>
      <c r="E307" s="163"/>
      <c r="F307" s="163"/>
      <c r="G307" s="45"/>
      <c r="H307" s="164"/>
      <c r="I307" s="45"/>
      <c r="J307" s="45"/>
      <c r="K307" s="45"/>
      <c r="L307" s="45"/>
      <c r="M307" s="45"/>
      <c r="N307" s="45"/>
      <c r="O307" s="62"/>
      <c r="P307" s="62"/>
      <c r="Q307" s="62"/>
      <c r="R307" s="62"/>
      <c r="S307" s="62"/>
      <c r="T307" s="62"/>
      <c r="U307" s="62"/>
      <c r="V307" s="62"/>
      <c r="W307" s="62"/>
    </row>
    <row r="308" spans="1:23">
      <c r="A308" s="45"/>
      <c r="B308" s="46"/>
      <c r="C308" s="45"/>
      <c r="D308" s="45"/>
      <c r="E308" s="163"/>
      <c r="F308" s="163"/>
      <c r="G308" s="45"/>
      <c r="H308" s="164"/>
      <c r="I308" s="45"/>
      <c r="J308" s="45"/>
      <c r="K308" s="45"/>
      <c r="L308" s="45"/>
      <c r="M308" s="45"/>
      <c r="N308" s="45"/>
      <c r="O308" s="62"/>
      <c r="P308" s="62"/>
      <c r="Q308" s="62"/>
      <c r="R308" s="62"/>
      <c r="S308" s="62"/>
      <c r="T308" s="62"/>
      <c r="U308" s="62"/>
      <c r="V308" s="62"/>
      <c r="W308" s="62"/>
    </row>
    <row r="309" spans="1:23">
      <c r="A309" s="45"/>
      <c r="B309" s="46"/>
      <c r="C309" s="45"/>
      <c r="D309" s="45"/>
      <c r="E309" s="163"/>
      <c r="F309" s="163"/>
      <c r="G309" s="45"/>
      <c r="H309" s="164"/>
      <c r="I309" s="45"/>
      <c r="J309" s="45"/>
      <c r="K309" s="45"/>
      <c r="L309" s="45"/>
      <c r="M309" s="45"/>
      <c r="N309" s="45"/>
      <c r="O309" s="62"/>
      <c r="P309" s="62"/>
      <c r="Q309" s="62"/>
      <c r="R309" s="62"/>
      <c r="S309" s="62"/>
      <c r="T309" s="62"/>
      <c r="U309" s="62"/>
      <c r="V309" s="62"/>
      <c r="W309" s="62"/>
    </row>
    <row r="310" spans="1:23">
      <c r="A310" s="45"/>
      <c r="B310" s="46"/>
      <c r="C310" s="45"/>
      <c r="D310" s="45"/>
      <c r="E310" s="163"/>
      <c r="F310" s="163"/>
      <c r="G310" s="45"/>
      <c r="H310" s="164"/>
      <c r="I310" s="45"/>
      <c r="J310" s="45"/>
      <c r="K310" s="45"/>
      <c r="L310" s="45"/>
      <c r="M310" s="45"/>
      <c r="N310" s="45"/>
      <c r="O310" s="62"/>
      <c r="P310" s="62"/>
      <c r="Q310" s="62"/>
      <c r="R310" s="62"/>
      <c r="S310" s="62"/>
      <c r="T310" s="62"/>
      <c r="U310" s="62"/>
      <c r="V310" s="62"/>
      <c r="W310" s="62"/>
    </row>
    <row r="311" spans="1:23">
      <c r="A311" s="45"/>
      <c r="B311" s="46"/>
      <c r="C311" s="45"/>
      <c r="D311" s="45"/>
      <c r="E311" s="163"/>
      <c r="F311" s="163"/>
      <c r="G311" s="45"/>
      <c r="H311" s="164"/>
      <c r="I311" s="45"/>
      <c r="J311" s="45"/>
      <c r="K311" s="45"/>
      <c r="L311" s="45"/>
      <c r="M311" s="45"/>
      <c r="N311" s="45"/>
      <c r="O311" s="62"/>
      <c r="P311" s="62"/>
      <c r="Q311" s="62"/>
      <c r="R311" s="62"/>
      <c r="S311" s="62"/>
      <c r="T311" s="62"/>
      <c r="U311" s="62"/>
      <c r="V311" s="62"/>
      <c r="W311" s="62"/>
    </row>
    <row r="312" spans="1:23">
      <c r="A312" s="45"/>
      <c r="B312" s="46"/>
      <c r="C312" s="45"/>
      <c r="D312" s="45"/>
      <c r="E312" s="163"/>
      <c r="F312" s="163"/>
      <c r="G312" s="45"/>
      <c r="H312" s="164"/>
      <c r="I312" s="45"/>
      <c r="J312" s="45"/>
      <c r="K312" s="45"/>
      <c r="L312" s="45"/>
      <c r="M312" s="45"/>
      <c r="N312" s="45"/>
      <c r="O312" s="62"/>
      <c r="P312" s="62"/>
      <c r="Q312" s="62"/>
      <c r="R312" s="62"/>
      <c r="S312" s="62"/>
      <c r="T312" s="62"/>
      <c r="U312" s="62"/>
      <c r="V312" s="62"/>
      <c r="W312" s="62"/>
    </row>
    <row r="313" spans="1:23">
      <c r="A313" s="45"/>
      <c r="B313" s="46"/>
      <c r="C313" s="45"/>
      <c r="D313" s="45"/>
      <c r="E313" s="163"/>
      <c r="F313" s="163"/>
      <c r="G313" s="45"/>
      <c r="H313" s="164"/>
      <c r="I313" s="45"/>
      <c r="J313" s="45"/>
      <c r="K313" s="45"/>
      <c r="L313" s="45"/>
      <c r="M313" s="45"/>
      <c r="N313" s="45"/>
      <c r="O313" s="62"/>
      <c r="P313" s="62"/>
      <c r="Q313" s="62"/>
      <c r="R313" s="62"/>
      <c r="S313" s="62"/>
      <c r="T313" s="62"/>
      <c r="U313" s="62"/>
      <c r="V313" s="62"/>
      <c r="W313" s="62"/>
    </row>
    <row r="314" spans="1:23">
      <c r="A314" s="45"/>
      <c r="B314" s="46"/>
      <c r="C314" s="45"/>
      <c r="D314" s="45"/>
      <c r="E314" s="163"/>
      <c r="F314" s="163"/>
      <c r="G314" s="45"/>
      <c r="H314" s="164"/>
      <c r="I314" s="45"/>
      <c r="J314" s="45"/>
      <c r="K314" s="45"/>
      <c r="L314" s="45"/>
      <c r="M314" s="45"/>
      <c r="N314" s="45"/>
      <c r="O314" s="62"/>
      <c r="P314" s="62"/>
      <c r="Q314" s="62"/>
      <c r="R314" s="62"/>
      <c r="S314" s="62"/>
      <c r="T314" s="62"/>
      <c r="U314" s="62"/>
      <c r="V314" s="62"/>
      <c r="W314" s="62"/>
    </row>
    <row r="315" spans="1:23">
      <c r="A315" s="45"/>
      <c r="B315" s="46"/>
      <c r="C315" s="45"/>
      <c r="D315" s="45"/>
      <c r="E315" s="163"/>
      <c r="F315" s="163"/>
      <c r="G315" s="45"/>
      <c r="H315" s="164"/>
      <c r="I315" s="45"/>
      <c r="J315" s="45"/>
      <c r="K315" s="45"/>
      <c r="L315" s="45"/>
      <c r="M315" s="45"/>
      <c r="N315" s="45"/>
      <c r="O315" s="62"/>
      <c r="P315" s="62"/>
      <c r="Q315" s="62"/>
      <c r="R315" s="62"/>
      <c r="S315" s="62"/>
      <c r="T315" s="62"/>
      <c r="U315" s="62"/>
      <c r="V315" s="62"/>
      <c r="W315" s="62"/>
    </row>
    <row r="316" spans="1:23">
      <c r="A316" s="45"/>
      <c r="B316" s="46"/>
      <c r="C316" s="45"/>
      <c r="D316" s="45"/>
      <c r="E316" s="163"/>
      <c r="F316" s="163"/>
      <c r="G316" s="45"/>
      <c r="H316" s="164"/>
      <c r="I316" s="45"/>
      <c r="J316" s="45"/>
      <c r="K316" s="45"/>
      <c r="L316" s="45"/>
      <c r="M316" s="45"/>
      <c r="N316" s="45"/>
      <c r="O316" s="62"/>
      <c r="P316" s="62"/>
      <c r="Q316" s="62"/>
      <c r="R316" s="62"/>
      <c r="S316" s="62"/>
      <c r="T316" s="62"/>
      <c r="U316" s="62"/>
      <c r="V316" s="62"/>
      <c r="W316" s="62"/>
    </row>
    <row r="317" spans="1:23">
      <c r="A317" s="45"/>
      <c r="B317" s="46"/>
      <c r="C317" s="45"/>
      <c r="D317" s="45"/>
      <c r="E317" s="163"/>
      <c r="F317" s="163"/>
      <c r="G317" s="45"/>
      <c r="H317" s="164"/>
      <c r="I317" s="45"/>
      <c r="J317" s="45"/>
      <c r="K317" s="45"/>
      <c r="L317" s="45"/>
      <c r="M317" s="45"/>
      <c r="N317" s="45"/>
      <c r="O317" s="62"/>
      <c r="P317" s="62"/>
      <c r="Q317" s="62"/>
      <c r="R317" s="62"/>
      <c r="S317" s="62"/>
      <c r="T317" s="62"/>
      <c r="U317" s="62"/>
      <c r="V317" s="62"/>
      <c r="W317" s="62"/>
    </row>
    <row r="318" spans="1:23">
      <c r="A318" s="45"/>
      <c r="B318" s="46"/>
      <c r="C318" s="45"/>
      <c r="D318" s="45"/>
      <c r="E318" s="163"/>
      <c r="F318" s="163"/>
      <c r="G318" s="45"/>
      <c r="H318" s="164"/>
      <c r="I318" s="45"/>
      <c r="J318" s="45"/>
      <c r="K318" s="45"/>
      <c r="L318" s="45"/>
      <c r="M318" s="45"/>
      <c r="N318" s="45"/>
      <c r="O318" s="62"/>
      <c r="P318" s="62"/>
      <c r="Q318" s="62"/>
      <c r="R318" s="62"/>
      <c r="S318" s="62"/>
      <c r="T318" s="62"/>
      <c r="U318" s="62"/>
      <c r="V318" s="62"/>
      <c r="W318" s="62"/>
    </row>
    <row r="319" spans="1:23">
      <c r="A319" s="45"/>
      <c r="B319" s="46"/>
      <c r="C319" s="45"/>
      <c r="D319" s="45"/>
      <c r="E319" s="163"/>
      <c r="F319" s="163"/>
      <c r="G319" s="45"/>
      <c r="H319" s="164"/>
      <c r="I319" s="45"/>
      <c r="J319" s="45"/>
      <c r="K319" s="45"/>
      <c r="L319" s="45"/>
      <c r="M319" s="45"/>
      <c r="N319" s="45"/>
      <c r="O319" s="62"/>
      <c r="P319" s="62"/>
      <c r="Q319" s="62"/>
      <c r="R319" s="62"/>
      <c r="S319" s="62"/>
      <c r="T319" s="62"/>
      <c r="U319" s="62"/>
      <c r="V319" s="62"/>
      <c r="W319" s="62"/>
    </row>
    <row r="320" spans="1:23">
      <c r="A320" s="45"/>
      <c r="B320" s="46"/>
      <c r="C320" s="45"/>
      <c r="D320" s="45"/>
      <c r="E320" s="163"/>
      <c r="F320" s="163"/>
      <c r="G320" s="45"/>
      <c r="H320" s="164"/>
      <c r="I320" s="45"/>
      <c r="J320" s="45"/>
      <c r="K320" s="45"/>
      <c r="L320" s="45"/>
      <c r="M320" s="45"/>
      <c r="N320" s="45"/>
      <c r="O320" s="62"/>
      <c r="P320" s="62"/>
      <c r="Q320" s="62"/>
      <c r="R320" s="62"/>
      <c r="S320" s="62"/>
      <c r="T320" s="62"/>
      <c r="U320" s="62"/>
      <c r="V320" s="62"/>
      <c r="W320" s="62"/>
    </row>
    <row r="321" spans="1:23">
      <c r="A321" s="45"/>
      <c r="B321" s="46"/>
      <c r="C321" s="45"/>
      <c r="D321" s="45"/>
      <c r="E321" s="163"/>
      <c r="F321" s="163"/>
      <c r="G321" s="45"/>
      <c r="H321" s="164"/>
      <c r="I321" s="45"/>
      <c r="J321" s="45"/>
      <c r="K321" s="45"/>
      <c r="L321" s="45"/>
      <c r="M321" s="45"/>
      <c r="N321" s="45"/>
      <c r="O321" s="62"/>
      <c r="P321" s="62"/>
      <c r="Q321" s="62"/>
      <c r="R321" s="62"/>
      <c r="S321" s="62"/>
      <c r="T321" s="62"/>
      <c r="U321" s="62"/>
      <c r="V321" s="62"/>
      <c r="W321" s="62"/>
    </row>
    <row r="322" spans="1:23">
      <c r="A322" s="45"/>
      <c r="B322" s="46"/>
      <c r="C322" s="45"/>
      <c r="D322" s="45"/>
      <c r="E322" s="163"/>
      <c r="F322" s="163"/>
      <c r="G322" s="45"/>
      <c r="H322" s="164"/>
      <c r="I322" s="45"/>
      <c r="J322" s="45"/>
      <c r="K322" s="45"/>
      <c r="L322" s="45"/>
      <c r="M322" s="45"/>
      <c r="N322" s="45"/>
      <c r="O322" s="62"/>
      <c r="P322" s="62"/>
      <c r="Q322" s="62"/>
      <c r="R322" s="62"/>
      <c r="S322" s="62"/>
      <c r="T322" s="62"/>
      <c r="U322" s="62"/>
      <c r="V322" s="62"/>
      <c r="W322" s="62"/>
    </row>
    <row r="323" spans="1:23">
      <c r="A323" s="45"/>
      <c r="B323" s="46"/>
      <c r="C323" s="45"/>
      <c r="D323" s="45"/>
      <c r="E323" s="163"/>
      <c r="F323" s="163"/>
      <c r="G323" s="45"/>
      <c r="H323" s="164"/>
      <c r="I323" s="45"/>
      <c r="J323" s="45"/>
      <c r="K323" s="45"/>
      <c r="L323" s="45"/>
      <c r="M323" s="45"/>
      <c r="N323" s="45"/>
      <c r="O323" s="62"/>
      <c r="P323" s="62"/>
      <c r="Q323" s="62"/>
      <c r="R323" s="62"/>
      <c r="S323" s="62"/>
      <c r="T323" s="62"/>
      <c r="U323" s="62"/>
      <c r="V323" s="62"/>
      <c r="W323" s="62"/>
    </row>
    <row r="324" spans="1:23">
      <c r="A324" s="45"/>
      <c r="B324" s="46"/>
      <c r="C324" s="45"/>
      <c r="D324" s="45"/>
      <c r="E324" s="163"/>
      <c r="F324" s="163"/>
      <c r="G324" s="45"/>
      <c r="H324" s="164"/>
      <c r="I324" s="45"/>
      <c r="J324" s="45"/>
      <c r="K324" s="45"/>
      <c r="L324" s="45"/>
      <c r="M324" s="45"/>
      <c r="N324" s="45"/>
      <c r="O324" s="62"/>
      <c r="P324" s="62"/>
      <c r="Q324" s="62"/>
      <c r="R324" s="62"/>
      <c r="S324" s="62"/>
      <c r="T324" s="62"/>
      <c r="U324" s="62"/>
      <c r="V324" s="62"/>
      <c r="W324" s="62"/>
    </row>
    <row r="325" spans="1:23">
      <c r="A325" s="45"/>
      <c r="B325" s="46"/>
      <c r="C325" s="45"/>
      <c r="D325" s="45"/>
      <c r="E325" s="163"/>
      <c r="F325" s="163"/>
      <c r="G325" s="45"/>
      <c r="H325" s="164"/>
      <c r="I325" s="45"/>
      <c r="J325" s="45"/>
      <c r="K325" s="45"/>
      <c r="L325" s="45"/>
      <c r="M325" s="45"/>
      <c r="N325" s="45"/>
      <c r="O325" s="62"/>
      <c r="P325" s="62"/>
      <c r="Q325" s="62"/>
      <c r="R325" s="62"/>
      <c r="S325" s="62"/>
      <c r="T325" s="62"/>
      <c r="U325" s="62"/>
      <c r="V325" s="62"/>
      <c r="W325" s="62"/>
    </row>
    <row r="326" spans="1:23">
      <c r="A326" s="45"/>
      <c r="B326" s="46"/>
      <c r="C326" s="45"/>
      <c r="D326" s="45"/>
      <c r="E326" s="163"/>
      <c r="F326" s="163"/>
      <c r="G326" s="45"/>
      <c r="H326" s="164"/>
      <c r="I326" s="45"/>
      <c r="J326" s="45"/>
      <c r="K326" s="45"/>
      <c r="L326" s="45"/>
      <c r="M326" s="45"/>
      <c r="N326" s="45"/>
      <c r="O326" s="62"/>
      <c r="P326" s="62"/>
      <c r="Q326" s="62"/>
      <c r="R326" s="62"/>
      <c r="S326" s="62"/>
      <c r="T326" s="62"/>
      <c r="U326" s="62"/>
      <c r="V326" s="62"/>
      <c r="W326" s="62"/>
    </row>
  </sheetData>
  <mergeCells count="4">
    <mergeCell ref="A1:I1"/>
    <mergeCell ref="A2:I2"/>
    <mergeCell ref="M2:W2"/>
    <mergeCell ref="E3:I3"/>
  </mergeCells>
  <printOptions horizontalCentered="1"/>
  <pageMargins left="0" right="0.43307086614173229" top="0" bottom="0" header="0" footer="0"/>
  <pageSetup paperSize="8" scale="85" orientation="landscape" blackAndWhite="1" horizontalDpi="1200" verticalDpi="1200" r:id="rId1"/>
  <headerFooter>
    <oddFooter>&amp;C &amp;P</oddFooter>
  </headerFooter>
  <rowBreaks count="1" manualBreakCount="1">
    <brk id="13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X26"/>
  <sheetViews>
    <sheetView zoomScale="70" zoomScaleNormal="70" workbookViewId="0">
      <selection activeCell="M8" sqref="M8"/>
    </sheetView>
  </sheetViews>
  <sheetFormatPr defaultColWidth="8" defaultRowHeight="15.75"/>
  <cols>
    <col min="1" max="1" width="4.42578125" style="37" customWidth="1"/>
    <col min="2" max="2" width="43.28515625" style="16" customWidth="1"/>
    <col min="3" max="3" width="9.42578125" style="38" customWidth="1"/>
    <col min="4" max="4" width="9.42578125" style="18" customWidth="1"/>
    <col min="5" max="5" width="9.85546875" style="38" customWidth="1"/>
    <col min="6" max="6" width="11.28515625" style="38" customWidth="1"/>
    <col min="7" max="7" width="13" style="38" customWidth="1"/>
    <col min="8" max="9" width="12.28515625" style="19" customWidth="1"/>
    <col min="10" max="10" width="12.85546875" style="19" customWidth="1"/>
    <col min="11" max="11" width="11.42578125" style="19" hidden="1" customWidth="1"/>
    <col min="12" max="12" width="18.28515625" style="19" customWidth="1"/>
    <col min="13" max="13" width="16" style="19" customWidth="1"/>
    <col min="14" max="14" width="0.140625" style="38" hidden="1" customWidth="1"/>
    <col min="15" max="15" width="10.28515625" style="38" hidden="1" customWidth="1"/>
    <col min="16" max="16" width="11.7109375" style="38" hidden="1" customWidth="1"/>
    <col min="17" max="17" width="11.7109375" style="19" hidden="1" customWidth="1"/>
    <col min="18" max="18" width="11.140625" style="19" hidden="1" customWidth="1"/>
    <col min="19" max="19" width="11.28515625" style="16" hidden="1" customWidth="1"/>
    <col min="20" max="20" width="9.140625" style="16" hidden="1" customWidth="1"/>
    <col min="21" max="21" width="9.42578125" style="16" hidden="1" customWidth="1"/>
    <col min="22" max="22" width="10.140625" style="37" hidden="1" customWidth="1"/>
    <col min="23" max="23" width="23.28515625" style="37" customWidth="1"/>
    <col min="24" max="24" width="26.140625" style="37" hidden="1" customWidth="1"/>
    <col min="25" max="26" width="11.28515625" style="16" hidden="1" customWidth="1"/>
    <col min="27" max="29" width="8" style="16" hidden="1" customWidth="1"/>
    <col min="30" max="30" width="22.42578125" style="16" hidden="1" customWidth="1"/>
    <col min="31" max="241" width="8" style="16"/>
    <col min="242" max="242" width="4.140625" style="16" customWidth="1"/>
    <col min="243" max="243" width="15.42578125" style="16" customWidth="1"/>
    <col min="244" max="244" width="8" style="16" hidden="1" customWidth="1"/>
    <col min="245" max="245" width="7.140625" style="16" customWidth="1"/>
    <col min="246" max="246" width="8" style="16" hidden="1" customWidth="1"/>
    <col min="247" max="247" width="8.42578125" style="16" customWidth="1"/>
    <col min="248" max="248" width="6.28515625" style="16" customWidth="1"/>
    <col min="249" max="249" width="7.140625" style="16" customWidth="1"/>
    <col min="250" max="250" width="8.28515625" style="16" customWidth="1"/>
    <col min="251" max="251" width="6.28515625" style="16" customWidth="1"/>
    <col min="252" max="254" width="8.7109375" style="16" customWidth="1"/>
    <col min="255" max="255" width="9.28515625" style="16" customWidth="1"/>
    <col min="256" max="256" width="7.7109375" style="16" customWidth="1"/>
    <col min="257" max="257" width="7.85546875" style="16" customWidth="1"/>
    <col min="258" max="258" width="7.28515625" style="16" customWidth="1"/>
    <col min="259" max="259" width="6.85546875" style="16" customWidth="1"/>
    <col min="260" max="260" width="9.140625" style="16" customWidth="1"/>
    <col min="261" max="261" width="7.85546875" style="16" customWidth="1"/>
    <col min="262" max="262" width="7.42578125" style="16" customWidth="1"/>
    <col min="263" max="263" width="6.85546875" style="16" customWidth="1"/>
    <col min="264" max="264" width="7.85546875" style="16" customWidth="1"/>
    <col min="265" max="497" width="8" style="16"/>
    <col min="498" max="498" width="4.140625" style="16" customWidth="1"/>
    <col min="499" max="499" width="15.42578125" style="16" customWidth="1"/>
    <col min="500" max="500" width="8" style="16" hidden="1" customWidth="1"/>
    <col min="501" max="501" width="7.140625" style="16" customWidth="1"/>
    <col min="502" max="502" width="8" style="16" hidden="1" customWidth="1"/>
    <col min="503" max="503" width="8.42578125" style="16" customWidth="1"/>
    <col min="504" max="504" width="6.28515625" style="16" customWidth="1"/>
    <col min="505" max="505" width="7.140625" style="16" customWidth="1"/>
    <col min="506" max="506" width="8.28515625" style="16" customWidth="1"/>
    <col min="507" max="507" width="6.28515625" style="16" customWidth="1"/>
    <col min="508" max="510" width="8.7109375" style="16" customWidth="1"/>
    <col min="511" max="511" width="9.28515625" style="16" customWidth="1"/>
    <col min="512" max="512" width="7.7109375" style="16" customWidth="1"/>
    <col min="513" max="513" width="7.85546875" style="16" customWidth="1"/>
    <col min="514" max="514" width="7.28515625" style="16" customWidth="1"/>
    <col min="515" max="515" width="6.85546875" style="16" customWidth="1"/>
    <col min="516" max="516" width="9.140625" style="16" customWidth="1"/>
    <col min="517" max="517" width="7.85546875" style="16" customWidth="1"/>
    <col min="518" max="518" width="7.42578125" style="16" customWidth="1"/>
    <col min="519" max="519" width="6.85546875" style="16" customWidth="1"/>
    <col min="520" max="520" width="7.85546875" style="16" customWidth="1"/>
    <col min="521" max="753" width="8" style="16"/>
    <col min="754" max="754" width="4.140625" style="16" customWidth="1"/>
    <col min="755" max="755" width="15.42578125" style="16" customWidth="1"/>
    <col min="756" max="756" width="8" style="16" hidden="1" customWidth="1"/>
    <col min="757" max="757" width="7.140625" style="16" customWidth="1"/>
    <col min="758" max="758" width="8" style="16" hidden="1" customWidth="1"/>
    <col min="759" max="759" width="8.42578125" style="16" customWidth="1"/>
    <col min="760" max="760" width="6.28515625" style="16" customWidth="1"/>
    <col min="761" max="761" width="7.140625" style="16" customWidth="1"/>
    <col min="762" max="762" width="8.28515625" style="16" customWidth="1"/>
    <col min="763" max="763" width="6.28515625" style="16" customWidth="1"/>
    <col min="764" max="766" width="8.7109375" style="16" customWidth="1"/>
    <col min="767" max="767" width="9.28515625" style="16" customWidth="1"/>
    <col min="768" max="768" width="7.7109375" style="16" customWidth="1"/>
    <col min="769" max="769" width="7.85546875" style="16" customWidth="1"/>
    <col min="770" max="770" width="7.28515625" style="16" customWidth="1"/>
    <col min="771" max="771" width="6.85546875" style="16" customWidth="1"/>
    <col min="772" max="772" width="9.140625" style="16" customWidth="1"/>
    <col min="773" max="773" width="7.85546875" style="16" customWidth="1"/>
    <col min="774" max="774" width="7.42578125" style="16" customWidth="1"/>
    <col min="775" max="775" width="6.85546875" style="16" customWidth="1"/>
    <col min="776" max="776" width="7.85546875" style="16" customWidth="1"/>
    <col min="777" max="1009" width="8" style="16"/>
    <col min="1010" max="1010" width="4.140625" style="16" customWidth="1"/>
    <col min="1011" max="1011" width="15.42578125" style="16" customWidth="1"/>
    <col min="1012" max="1012" width="8" style="16" hidden="1" customWidth="1"/>
    <col min="1013" max="1013" width="7.140625" style="16" customWidth="1"/>
    <col min="1014" max="1014" width="8" style="16" hidden="1" customWidth="1"/>
    <col min="1015" max="1015" width="8.42578125" style="16" customWidth="1"/>
    <col min="1016" max="1016" width="6.28515625" style="16" customWidth="1"/>
    <col min="1017" max="1017" width="7.140625" style="16" customWidth="1"/>
    <col min="1018" max="1018" width="8.28515625" style="16" customWidth="1"/>
    <col min="1019" max="1019" width="6.28515625" style="16" customWidth="1"/>
    <col min="1020" max="1022" width="8.7109375" style="16" customWidth="1"/>
    <col min="1023" max="1023" width="9.28515625" style="16" customWidth="1"/>
    <col min="1024" max="1024" width="7.7109375" style="16" customWidth="1"/>
    <col min="1025" max="1025" width="7.85546875" style="16" customWidth="1"/>
    <col min="1026" max="1026" width="7.28515625" style="16" customWidth="1"/>
    <col min="1027" max="1027" width="6.85546875" style="16" customWidth="1"/>
    <col min="1028" max="1028" width="9.140625" style="16" customWidth="1"/>
    <col min="1029" max="1029" width="7.85546875" style="16" customWidth="1"/>
    <col min="1030" max="1030" width="7.42578125" style="16" customWidth="1"/>
    <col min="1031" max="1031" width="6.85546875" style="16" customWidth="1"/>
    <col min="1032" max="1032" width="7.85546875" style="16" customWidth="1"/>
    <col min="1033" max="1265" width="8" style="16"/>
    <col min="1266" max="1266" width="4.140625" style="16" customWidth="1"/>
    <col min="1267" max="1267" width="15.42578125" style="16" customWidth="1"/>
    <col min="1268" max="1268" width="8" style="16" hidden="1" customWidth="1"/>
    <col min="1269" max="1269" width="7.140625" style="16" customWidth="1"/>
    <col min="1270" max="1270" width="8" style="16" hidden="1" customWidth="1"/>
    <col min="1271" max="1271" width="8.42578125" style="16" customWidth="1"/>
    <col min="1272" max="1272" width="6.28515625" style="16" customWidth="1"/>
    <col min="1273" max="1273" width="7.140625" style="16" customWidth="1"/>
    <col min="1274" max="1274" width="8.28515625" style="16" customWidth="1"/>
    <col min="1275" max="1275" width="6.28515625" style="16" customWidth="1"/>
    <col min="1276" max="1278" width="8.7109375" style="16" customWidth="1"/>
    <col min="1279" max="1279" width="9.28515625" style="16" customWidth="1"/>
    <col min="1280" max="1280" width="7.7109375" style="16" customWidth="1"/>
    <col min="1281" max="1281" width="7.85546875" style="16" customWidth="1"/>
    <col min="1282" max="1282" width="7.28515625" style="16" customWidth="1"/>
    <col min="1283" max="1283" width="6.85546875" style="16" customWidth="1"/>
    <col min="1284" max="1284" width="9.140625" style="16" customWidth="1"/>
    <col min="1285" max="1285" width="7.85546875" style="16" customWidth="1"/>
    <col min="1286" max="1286" width="7.42578125" style="16" customWidth="1"/>
    <col min="1287" max="1287" width="6.85546875" style="16" customWidth="1"/>
    <col min="1288" max="1288" width="7.85546875" style="16" customWidth="1"/>
    <col min="1289" max="1521" width="8" style="16"/>
    <col min="1522" max="1522" width="4.140625" style="16" customWidth="1"/>
    <col min="1523" max="1523" width="15.42578125" style="16" customWidth="1"/>
    <col min="1524" max="1524" width="8" style="16" hidden="1" customWidth="1"/>
    <col min="1525" max="1525" width="7.140625" style="16" customWidth="1"/>
    <col min="1526" max="1526" width="8" style="16" hidden="1" customWidth="1"/>
    <col min="1527" max="1527" width="8.42578125" style="16" customWidth="1"/>
    <col min="1528" max="1528" width="6.28515625" style="16" customWidth="1"/>
    <col min="1529" max="1529" width="7.140625" style="16" customWidth="1"/>
    <col min="1530" max="1530" width="8.28515625" style="16" customWidth="1"/>
    <col min="1531" max="1531" width="6.28515625" style="16" customWidth="1"/>
    <col min="1532" max="1534" width="8.7109375" style="16" customWidth="1"/>
    <col min="1535" max="1535" width="9.28515625" style="16" customWidth="1"/>
    <col min="1536" max="1536" width="7.7109375" style="16" customWidth="1"/>
    <col min="1537" max="1537" width="7.85546875" style="16" customWidth="1"/>
    <col min="1538" max="1538" width="7.28515625" style="16" customWidth="1"/>
    <col min="1539" max="1539" width="6.85546875" style="16" customWidth="1"/>
    <col min="1540" max="1540" width="9.140625" style="16" customWidth="1"/>
    <col min="1541" max="1541" width="7.85546875" style="16" customWidth="1"/>
    <col min="1542" max="1542" width="7.42578125" style="16" customWidth="1"/>
    <col min="1543" max="1543" width="6.85546875" style="16" customWidth="1"/>
    <col min="1544" max="1544" width="7.85546875" style="16" customWidth="1"/>
    <col min="1545" max="1777" width="8" style="16"/>
    <col min="1778" max="1778" width="4.140625" style="16" customWidth="1"/>
    <col min="1779" max="1779" width="15.42578125" style="16" customWidth="1"/>
    <col min="1780" max="1780" width="8" style="16" hidden="1" customWidth="1"/>
    <col min="1781" max="1781" width="7.140625" style="16" customWidth="1"/>
    <col min="1782" max="1782" width="8" style="16" hidden="1" customWidth="1"/>
    <col min="1783" max="1783" width="8.42578125" style="16" customWidth="1"/>
    <col min="1784" max="1784" width="6.28515625" style="16" customWidth="1"/>
    <col min="1785" max="1785" width="7.140625" style="16" customWidth="1"/>
    <col min="1786" max="1786" width="8.28515625" style="16" customWidth="1"/>
    <col min="1787" max="1787" width="6.28515625" style="16" customWidth="1"/>
    <col min="1788" max="1790" width="8.7109375" style="16" customWidth="1"/>
    <col min="1791" max="1791" width="9.28515625" style="16" customWidth="1"/>
    <col min="1792" max="1792" width="7.7109375" style="16" customWidth="1"/>
    <col min="1793" max="1793" width="7.85546875" style="16" customWidth="1"/>
    <col min="1794" max="1794" width="7.28515625" style="16" customWidth="1"/>
    <col min="1795" max="1795" width="6.85546875" style="16" customWidth="1"/>
    <col min="1796" max="1796" width="9.140625" style="16" customWidth="1"/>
    <col min="1797" max="1797" width="7.85546875" style="16" customWidth="1"/>
    <col min="1798" max="1798" width="7.42578125" style="16" customWidth="1"/>
    <col min="1799" max="1799" width="6.85546875" style="16" customWidth="1"/>
    <col min="1800" max="1800" width="7.85546875" style="16" customWidth="1"/>
    <col min="1801" max="2033" width="8" style="16"/>
    <col min="2034" max="2034" width="4.140625" style="16" customWidth="1"/>
    <col min="2035" max="2035" width="15.42578125" style="16" customWidth="1"/>
    <col min="2036" max="2036" width="8" style="16" hidden="1" customWidth="1"/>
    <col min="2037" max="2037" width="7.140625" style="16" customWidth="1"/>
    <col min="2038" max="2038" width="8" style="16" hidden="1" customWidth="1"/>
    <col min="2039" max="2039" width="8.42578125" style="16" customWidth="1"/>
    <col min="2040" max="2040" width="6.28515625" style="16" customWidth="1"/>
    <col min="2041" max="2041" width="7.140625" style="16" customWidth="1"/>
    <col min="2042" max="2042" width="8.28515625" style="16" customWidth="1"/>
    <col min="2043" max="2043" width="6.28515625" style="16" customWidth="1"/>
    <col min="2044" max="2046" width="8.7109375" style="16" customWidth="1"/>
    <col min="2047" max="2047" width="9.28515625" style="16" customWidth="1"/>
    <col min="2048" max="2048" width="7.7109375" style="16" customWidth="1"/>
    <col min="2049" max="2049" width="7.85546875" style="16" customWidth="1"/>
    <col min="2050" max="2050" width="7.28515625" style="16" customWidth="1"/>
    <col min="2051" max="2051" width="6.85546875" style="16" customWidth="1"/>
    <col min="2052" max="2052" width="9.140625" style="16" customWidth="1"/>
    <col min="2053" max="2053" width="7.85546875" style="16" customWidth="1"/>
    <col min="2054" max="2054" width="7.42578125" style="16" customWidth="1"/>
    <col min="2055" max="2055" width="6.85546875" style="16" customWidth="1"/>
    <col min="2056" max="2056" width="7.85546875" style="16" customWidth="1"/>
    <col min="2057" max="2289" width="8" style="16"/>
    <col min="2290" max="2290" width="4.140625" style="16" customWidth="1"/>
    <col min="2291" max="2291" width="15.42578125" style="16" customWidth="1"/>
    <col min="2292" max="2292" width="8" style="16" hidden="1" customWidth="1"/>
    <col min="2293" max="2293" width="7.140625" style="16" customWidth="1"/>
    <col min="2294" max="2294" width="8" style="16" hidden="1" customWidth="1"/>
    <col min="2295" max="2295" width="8.42578125" style="16" customWidth="1"/>
    <col min="2296" max="2296" width="6.28515625" style="16" customWidth="1"/>
    <col min="2297" max="2297" width="7.140625" style="16" customWidth="1"/>
    <col min="2298" max="2298" width="8.28515625" style="16" customWidth="1"/>
    <col min="2299" max="2299" width="6.28515625" style="16" customWidth="1"/>
    <col min="2300" max="2302" width="8.7109375" style="16" customWidth="1"/>
    <col min="2303" max="2303" width="9.28515625" style="16" customWidth="1"/>
    <col min="2304" max="2304" width="7.7109375" style="16" customWidth="1"/>
    <col min="2305" max="2305" width="7.85546875" style="16" customWidth="1"/>
    <col min="2306" max="2306" width="7.28515625" style="16" customWidth="1"/>
    <col min="2307" max="2307" width="6.85546875" style="16" customWidth="1"/>
    <col min="2308" max="2308" width="9.140625" style="16" customWidth="1"/>
    <col min="2309" max="2309" width="7.85546875" style="16" customWidth="1"/>
    <col min="2310" max="2310" width="7.42578125" style="16" customWidth="1"/>
    <col min="2311" max="2311" width="6.85546875" style="16" customWidth="1"/>
    <col min="2312" max="2312" width="7.85546875" style="16" customWidth="1"/>
    <col min="2313" max="2545" width="8" style="16"/>
    <col min="2546" max="2546" width="4.140625" style="16" customWidth="1"/>
    <col min="2547" max="2547" width="15.42578125" style="16" customWidth="1"/>
    <col min="2548" max="2548" width="8" style="16" hidden="1" customWidth="1"/>
    <col min="2549" max="2549" width="7.140625" style="16" customWidth="1"/>
    <col min="2550" max="2550" width="8" style="16" hidden="1" customWidth="1"/>
    <col min="2551" max="2551" width="8.42578125" style="16" customWidth="1"/>
    <col min="2552" max="2552" width="6.28515625" style="16" customWidth="1"/>
    <col min="2553" max="2553" width="7.140625" style="16" customWidth="1"/>
    <col min="2554" max="2554" width="8.28515625" style="16" customWidth="1"/>
    <col min="2555" max="2555" width="6.28515625" style="16" customWidth="1"/>
    <col min="2556" max="2558" width="8.7109375" style="16" customWidth="1"/>
    <col min="2559" max="2559" width="9.28515625" style="16" customWidth="1"/>
    <col min="2560" max="2560" width="7.7109375" style="16" customWidth="1"/>
    <col min="2561" max="2561" width="7.85546875" style="16" customWidth="1"/>
    <col min="2562" max="2562" width="7.28515625" style="16" customWidth="1"/>
    <col min="2563" max="2563" width="6.85546875" style="16" customWidth="1"/>
    <col min="2564" max="2564" width="9.140625" style="16" customWidth="1"/>
    <col min="2565" max="2565" width="7.85546875" style="16" customWidth="1"/>
    <col min="2566" max="2566" width="7.42578125" style="16" customWidth="1"/>
    <col min="2567" max="2567" width="6.85546875" style="16" customWidth="1"/>
    <col min="2568" max="2568" width="7.85546875" style="16" customWidth="1"/>
    <col min="2569" max="2801" width="8" style="16"/>
    <col min="2802" max="2802" width="4.140625" style="16" customWidth="1"/>
    <col min="2803" max="2803" width="15.42578125" style="16" customWidth="1"/>
    <col min="2804" max="2804" width="8" style="16" hidden="1" customWidth="1"/>
    <col min="2805" max="2805" width="7.140625" style="16" customWidth="1"/>
    <col min="2806" max="2806" width="8" style="16" hidden="1" customWidth="1"/>
    <col min="2807" max="2807" width="8.42578125" style="16" customWidth="1"/>
    <col min="2808" max="2808" width="6.28515625" style="16" customWidth="1"/>
    <col min="2809" max="2809" width="7.140625" style="16" customWidth="1"/>
    <col min="2810" max="2810" width="8.28515625" style="16" customWidth="1"/>
    <col min="2811" max="2811" width="6.28515625" style="16" customWidth="1"/>
    <col min="2812" max="2814" width="8.7109375" style="16" customWidth="1"/>
    <col min="2815" max="2815" width="9.28515625" style="16" customWidth="1"/>
    <col min="2816" max="2816" width="7.7109375" style="16" customWidth="1"/>
    <col min="2817" max="2817" width="7.85546875" style="16" customWidth="1"/>
    <col min="2818" max="2818" width="7.28515625" style="16" customWidth="1"/>
    <col min="2819" max="2819" width="6.85546875" style="16" customWidth="1"/>
    <col min="2820" max="2820" width="9.140625" style="16" customWidth="1"/>
    <col min="2821" max="2821" width="7.85546875" style="16" customWidth="1"/>
    <col min="2822" max="2822" width="7.42578125" style="16" customWidth="1"/>
    <col min="2823" max="2823" width="6.85546875" style="16" customWidth="1"/>
    <col min="2824" max="2824" width="7.85546875" style="16" customWidth="1"/>
    <col min="2825" max="3057" width="8" style="16"/>
    <col min="3058" max="3058" width="4.140625" style="16" customWidth="1"/>
    <col min="3059" max="3059" width="15.42578125" style="16" customWidth="1"/>
    <col min="3060" max="3060" width="8" style="16" hidden="1" customWidth="1"/>
    <col min="3061" max="3061" width="7.140625" style="16" customWidth="1"/>
    <col min="3062" max="3062" width="8" style="16" hidden="1" customWidth="1"/>
    <col min="3063" max="3063" width="8.42578125" style="16" customWidth="1"/>
    <col min="3064" max="3064" width="6.28515625" style="16" customWidth="1"/>
    <col min="3065" max="3065" width="7.140625" style="16" customWidth="1"/>
    <col min="3066" max="3066" width="8.28515625" style="16" customWidth="1"/>
    <col min="3067" max="3067" width="6.28515625" style="16" customWidth="1"/>
    <col min="3068" max="3070" width="8.7109375" style="16" customWidth="1"/>
    <col min="3071" max="3071" width="9.28515625" style="16" customWidth="1"/>
    <col min="3072" max="3072" width="7.7109375" style="16" customWidth="1"/>
    <col min="3073" max="3073" width="7.85546875" style="16" customWidth="1"/>
    <col min="3074" max="3074" width="7.28515625" style="16" customWidth="1"/>
    <col min="3075" max="3075" width="6.85546875" style="16" customWidth="1"/>
    <col min="3076" max="3076" width="9.140625" style="16" customWidth="1"/>
    <col min="3077" max="3077" width="7.85546875" style="16" customWidth="1"/>
    <col min="3078" max="3078" width="7.42578125" style="16" customWidth="1"/>
    <col min="3079" max="3079" width="6.85546875" style="16" customWidth="1"/>
    <col min="3080" max="3080" width="7.85546875" style="16" customWidth="1"/>
    <col min="3081" max="3313" width="8" style="16"/>
    <col min="3314" max="3314" width="4.140625" style="16" customWidth="1"/>
    <col min="3315" max="3315" width="15.42578125" style="16" customWidth="1"/>
    <col min="3316" max="3316" width="8" style="16" hidden="1" customWidth="1"/>
    <col min="3317" max="3317" width="7.140625" style="16" customWidth="1"/>
    <col min="3318" max="3318" width="8" style="16" hidden="1" customWidth="1"/>
    <col min="3319" max="3319" width="8.42578125" style="16" customWidth="1"/>
    <col min="3320" max="3320" width="6.28515625" style="16" customWidth="1"/>
    <col min="3321" max="3321" width="7.140625" style="16" customWidth="1"/>
    <col min="3322" max="3322" width="8.28515625" style="16" customWidth="1"/>
    <col min="3323" max="3323" width="6.28515625" style="16" customWidth="1"/>
    <col min="3324" max="3326" width="8.7109375" style="16" customWidth="1"/>
    <col min="3327" max="3327" width="9.28515625" style="16" customWidth="1"/>
    <col min="3328" max="3328" width="7.7109375" style="16" customWidth="1"/>
    <col min="3329" max="3329" width="7.85546875" style="16" customWidth="1"/>
    <col min="3330" max="3330" width="7.28515625" style="16" customWidth="1"/>
    <col min="3331" max="3331" width="6.85546875" style="16" customWidth="1"/>
    <col min="3332" max="3332" width="9.140625" style="16" customWidth="1"/>
    <col min="3333" max="3333" width="7.85546875" style="16" customWidth="1"/>
    <col min="3334" max="3334" width="7.42578125" style="16" customWidth="1"/>
    <col min="3335" max="3335" width="6.85546875" style="16" customWidth="1"/>
    <col min="3336" max="3336" width="7.85546875" style="16" customWidth="1"/>
    <col min="3337" max="3569" width="8" style="16"/>
    <col min="3570" max="3570" width="4.140625" style="16" customWidth="1"/>
    <col min="3571" max="3571" width="15.42578125" style="16" customWidth="1"/>
    <col min="3572" max="3572" width="8" style="16" hidden="1" customWidth="1"/>
    <col min="3573" max="3573" width="7.140625" style="16" customWidth="1"/>
    <col min="3574" max="3574" width="8" style="16" hidden="1" customWidth="1"/>
    <col min="3575" max="3575" width="8.42578125" style="16" customWidth="1"/>
    <col min="3576" max="3576" width="6.28515625" style="16" customWidth="1"/>
    <col min="3577" max="3577" width="7.140625" style="16" customWidth="1"/>
    <col min="3578" max="3578" width="8.28515625" style="16" customWidth="1"/>
    <col min="3579" max="3579" width="6.28515625" style="16" customWidth="1"/>
    <col min="3580" max="3582" width="8.7109375" style="16" customWidth="1"/>
    <col min="3583" max="3583" width="9.28515625" style="16" customWidth="1"/>
    <col min="3584" max="3584" width="7.7109375" style="16" customWidth="1"/>
    <col min="3585" max="3585" width="7.85546875" style="16" customWidth="1"/>
    <col min="3586" max="3586" width="7.28515625" style="16" customWidth="1"/>
    <col min="3587" max="3587" width="6.85546875" style="16" customWidth="1"/>
    <col min="3588" max="3588" width="9.140625" style="16" customWidth="1"/>
    <col min="3589" max="3589" width="7.85546875" style="16" customWidth="1"/>
    <col min="3590" max="3590" width="7.42578125" style="16" customWidth="1"/>
    <col min="3591" max="3591" width="6.85546875" style="16" customWidth="1"/>
    <col min="3592" max="3592" width="7.85546875" style="16" customWidth="1"/>
    <col min="3593" max="3825" width="8" style="16"/>
    <col min="3826" max="3826" width="4.140625" style="16" customWidth="1"/>
    <col min="3827" max="3827" width="15.42578125" style="16" customWidth="1"/>
    <col min="3828" max="3828" width="8" style="16" hidden="1" customWidth="1"/>
    <col min="3829" max="3829" width="7.140625" style="16" customWidth="1"/>
    <col min="3830" max="3830" width="8" style="16" hidden="1" customWidth="1"/>
    <col min="3831" max="3831" width="8.42578125" style="16" customWidth="1"/>
    <col min="3832" max="3832" width="6.28515625" style="16" customWidth="1"/>
    <col min="3833" max="3833" width="7.140625" style="16" customWidth="1"/>
    <col min="3834" max="3834" width="8.28515625" style="16" customWidth="1"/>
    <col min="3835" max="3835" width="6.28515625" style="16" customWidth="1"/>
    <col min="3836" max="3838" width="8.7109375" style="16" customWidth="1"/>
    <col min="3839" max="3839" width="9.28515625" style="16" customWidth="1"/>
    <col min="3840" max="3840" width="7.7109375" style="16" customWidth="1"/>
    <col min="3841" max="3841" width="7.85546875" style="16" customWidth="1"/>
    <col min="3842" max="3842" width="7.28515625" style="16" customWidth="1"/>
    <col min="3843" max="3843" width="6.85546875" style="16" customWidth="1"/>
    <col min="3844" max="3844" width="9.140625" style="16" customWidth="1"/>
    <col min="3845" max="3845" width="7.85546875" style="16" customWidth="1"/>
    <col min="3846" max="3846" width="7.42578125" style="16" customWidth="1"/>
    <col min="3847" max="3847" width="6.85546875" style="16" customWidth="1"/>
    <col min="3848" max="3848" width="7.85546875" style="16" customWidth="1"/>
    <col min="3849" max="4081" width="8" style="16"/>
    <col min="4082" max="4082" width="4.140625" style="16" customWidth="1"/>
    <col min="4083" max="4083" width="15.42578125" style="16" customWidth="1"/>
    <col min="4084" max="4084" width="8" style="16" hidden="1" customWidth="1"/>
    <col min="4085" max="4085" width="7.140625" style="16" customWidth="1"/>
    <col min="4086" max="4086" width="8" style="16" hidden="1" customWidth="1"/>
    <col min="4087" max="4087" width="8.42578125" style="16" customWidth="1"/>
    <col min="4088" max="4088" width="6.28515625" style="16" customWidth="1"/>
    <col min="4089" max="4089" width="7.140625" style="16" customWidth="1"/>
    <col min="4090" max="4090" width="8.28515625" style="16" customWidth="1"/>
    <col min="4091" max="4091" width="6.28515625" style="16" customWidth="1"/>
    <col min="4092" max="4094" width="8.7109375" style="16" customWidth="1"/>
    <col min="4095" max="4095" width="9.28515625" style="16" customWidth="1"/>
    <col min="4096" max="4096" width="7.7109375" style="16" customWidth="1"/>
    <col min="4097" max="4097" width="7.85546875" style="16" customWidth="1"/>
    <col min="4098" max="4098" width="7.28515625" style="16" customWidth="1"/>
    <col min="4099" max="4099" width="6.85546875" style="16" customWidth="1"/>
    <col min="4100" max="4100" width="9.140625" style="16" customWidth="1"/>
    <col min="4101" max="4101" width="7.85546875" style="16" customWidth="1"/>
    <col min="4102" max="4102" width="7.42578125" style="16" customWidth="1"/>
    <col min="4103" max="4103" width="6.85546875" style="16" customWidth="1"/>
    <col min="4104" max="4104" width="7.85546875" style="16" customWidth="1"/>
    <col min="4105" max="4337" width="8" style="16"/>
    <col min="4338" max="4338" width="4.140625" style="16" customWidth="1"/>
    <col min="4339" max="4339" width="15.42578125" style="16" customWidth="1"/>
    <col min="4340" max="4340" width="8" style="16" hidden="1" customWidth="1"/>
    <col min="4341" max="4341" width="7.140625" style="16" customWidth="1"/>
    <col min="4342" max="4342" width="8" style="16" hidden="1" customWidth="1"/>
    <col min="4343" max="4343" width="8.42578125" style="16" customWidth="1"/>
    <col min="4344" max="4344" width="6.28515625" style="16" customWidth="1"/>
    <col min="4345" max="4345" width="7.140625" style="16" customWidth="1"/>
    <col min="4346" max="4346" width="8.28515625" style="16" customWidth="1"/>
    <col min="4347" max="4347" width="6.28515625" style="16" customWidth="1"/>
    <col min="4348" max="4350" width="8.7109375" style="16" customWidth="1"/>
    <col min="4351" max="4351" width="9.28515625" style="16" customWidth="1"/>
    <col min="4352" max="4352" width="7.7109375" style="16" customWidth="1"/>
    <col min="4353" max="4353" width="7.85546875" style="16" customWidth="1"/>
    <col min="4354" max="4354" width="7.28515625" style="16" customWidth="1"/>
    <col min="4355" max="4355" width="6.85546875" style="16" customWidth="1"/>
    <col min="4356" max="4356" width="9.140625" style="16" customWidth="1"/>
    <col min="4357" max="4357" width="7.85546875" style="16" customWidth="1"/>
    <col min="4358" max="4358" width="7.42578125" style="16" customWidth="1"/>
    <col min="4359" max="4359" width="6.85546875" style="16" customWidth="1"/>
    <col min="4360" max="4360" width="7.85546875" style="16" customWidth="1"/>
    <col min="4361" max="4593" width="8" style="16"/>
    <col min="4594" max="4594" width="4.140625" style="16" customWidth="1"/>
    <col min="4595" max="4595" width="15.42578125" style="16" customWidth="1"/>
    <col min="4596" max="4596" width="8" style="16" hidden="1" customWidth="1"/>
    <col min="4597" max="4597" width="7.140625" style="16" customWidth="1"/>
    <col min="4598" max="4598" width="8" style="16" hidden="1" customWidth="1"/>
    <col min="4599" max="4599" width="8.42578125" style="16" customWidth="1"/>
    <col min="4600" max="4600" width="6.28515625" style="16" customWidth="1"/>
    <col min="4601" max="4601" width="7.140625" style="16" customWidth="1"/>
    <col min="4602" max="4602" width="8.28515625" style="16" customWidth="1"/>
    <col min="4603" max="4603" width="6.28515625" style="16" customWidth="1"/>
    <col min="4604" max="4606" width="8.7109375" style="16" customWidth="1"/>
    <col min="4607" max="4607" width="9.28515625" style="16" customWidth="1"/>
    <col min="4608" max="4608" width="7.7109375" style="16" customWidth="1"/>
    <col min="4609" max="4609" width="7.85546875" style="16" customWidth="1"/>
    <col min="4610" max="4610" width="7.28515625" style="16" customWidth="1"/>
    <col min="4611" max="4611" width="6.85546875" style="16" customWidth="1"/>
    <col min="4612" max="4612" width="9.140625" style="16" customWidth="1"/>
    <col min="4613" max="4613" width="7.85546875" style="16" customWidth="1"/>
    <col min="4614" max="4614" width="7.42578125" style="16" customWidth="1"/>
    <col min="4615" max="4615" width="6.85546875" style="16" customWidth="1"/>
    <col min="4616" max="4616" width="7.85546875" style="16" customWidth="1"/>
    <col min="4617" max="4849" width="8" style="16"/>
    <col min="4850" max="4850" width="4.140625" style="16" customWidth="1"/>
    <col min="4851" max="4851" width="15.42578125" style="16" customWidth="1"/>
    <col min="4852" max="4852" width="8" style="16" hidden="1" customWidth="1"/>
    <col min="4853" max="4853" width="7.140625" style="16" customWidth="1"/>
    <col min="4854" max="4854" width="8" style="16" hidden="1" customWidth="1"/>
    <col min="4855" max="4855" width="8.42578125" style="16" customWidth="1"/>
    <col min="4856" max="4856" width="6.28515625" style="16" customWidth="1"/>
    <col min="4857" max="4857" width="7.140625" style="16" customWidth="1"/>
    <col min="4858" max="4858" width="8.28515625" style="16" customWidth="1"/>
    <col min="4859" max="4859" width="6.28515625" style="16" customWidth="1"/>
    <col min="4860" max="4862" width="8.7109375" style="16" customWidth="1"/>
    <col min="4863" max="4863" width="9.28515625" style="16" customWidth="1"/>
    <col min="4864" max="4864" width="7.7109375" style="16" customWidth="1"/>
    <col min="4865" max="4865" width="7.85546875" style="16" customWidth="1"/>
    <col min="4866" max="4866" width="7.28515625" style="16" customWidth="1"/>
    <col min="4867" max="4867" width="6.85546875" style="16" customWidth="1"/>
    <col min="4868" max="4868" width="9.140625" style="16" customWidth="1"/>
    <col min="4869" max="4869" width="7.85546875" style="16" customWidth="1"/>
    <col min="4870" max="4870" width="7.42578125" style="16" customWidth="1"/>
    <col min="4871" max="4871" width="6.85546875" style="16" customWidth="1"/>
    <col min="4872" max="4872" width="7.85546875" style="16" customWidth="1"/>
    <col min="4873" max="5105" width="8" style="16"/>
    <col min="5106" max="5106" width="4.140625" style="16" customWidth="1"/>
    <col min="5107" max="5107" width="15.42578125" style="16" customWidth="1"/>
    <col min="5108" max="5108" width="8" style="16" hidden="1" customWidth="1"/>
    <col min="5109" max="5109" width="7.140625" style="16" customWidth="1"/>
    <col min="5110" max="5110" width="8" style="16" hidden="1" customWidth="1"/>
    <col min="5111" max="5111" width="8.42578125" style="16" customWidth="1"/>
    <col min="5112" max="5112" width="6.28515625" style="16" customWidth="1"/>
    <col min="5113" max="5113" width="7.140625" style="16" customWidth="1"/>
    <col min="5114" max="5114" width="8.28515625" style="16" customWidth="1"/>
    <col min="5115" max="5115" width="6.28515625" style="16" customWidth="1"/>
    <col min="5116" max="5118" width="8.7109375" style="16" customWidth="1"/>
    <col min="5119" max="5119" width="9.28515625" style="16" customWidth="1"/>
    <col min="5120" max="5120" width="7.7109375" style="16" customWidth="1"/>
    <col min="5121" max="5121" width="7.85546875" style="16" customWidth="1"/>
    <col min="5122" max="5122" width="7.28515625" style="16" customWidth="1"/>
    <col min="5123" max="5123" width="6.85546875" style="16" customWidth="1"/>
    <col min="5124" max="5124" width="9.140625" style="16" customWidth="1"/>
    <col min="5125" max="5125" width="7.85546875" style="16" customWidth="1"/>
    <col min="5126" max="5126" width="7.42578125" style="16" customWidth="1"/>
    <col min="5127" max="5127" width="6.85546875" style="16" customWidth="1"/>
    <col min="5128" max="5128" width="7.85546875" style="16" customWidth="1"/>
    <col min="5129" max="5361" width="8" style="16"/>
    <col min="5362" max="5362" width="4.140625" style="16" customWidth="1"/>
    <col min="5363" max="5363" width="15.42578125" style="16" customWidth="1"/>
    <col min="5364" max="5364" width="8" style="16" hidden="1" customWidth="1"/>
    <col min="5365" max="5365" width="7.140625" style="16" customWidth="1"/>
    <col min="5366" max="5366" width="8" style="16" hidden="1" customWidth="1"/>
    <col min="5367" max="5367" width="8.42578125" style="16" customWidth="1"/>
    <col min="5368" max="5368" width="6.28515625" style="16" customWidth="1"/>
    <col min="5369" max="5369" width="7.140625" style="16" customWidth="1"/>
    <col min="5370" max="5370" width="8.28515625" style="16" customWidth="1"/>
    <col min="5371" max="5371" width="6.28515625" style="16" customWidth="1"/>
    <col min="5372" max="5374" width="8.7109375" style="16" customWidth="1"/>
    <col min="5375" max="5375" width="9.28515625" style="16" customWidth="1"/>
    <col min="5376" max="5376" width="7.7109375" style="16" customWidth="1"/>
    <col min="5377" max="5377" width="7.85546875" style="16" customWidth="1"/>
    <col min="5378" max="5378" width="7.28515625" style="16" customWidth="1"/>
    <col min="5379" max="5379" width="6.85546875" style="16" customWidth="1"/>
    <col min="5380" max="5380" width="9.140625" style="16" customWidth="1"/>
    <col min="5381" max="5381" width="7.85546875" style="16" customWidth="1"/>
    <col min="5382" max="5382" width="7.42578125" style="16" customWidth="1"/>
    <col min="5383" max="5383" width="6.85546875" style="16" customWidth="1"/>
    <col min="5384" max="5384" width="7.85546875" style="16" customWidth="1"/>
    <col min="5385" max="5617" width="8" style="16"/>
    <col min="5618" max="5618" width="4.140625" style="16" customWidth="1"/>
    <col min="5619" max="5619" width="15.42578125" style="16" customWidth="1"/>
    <col min="5620" max="5620" width="8" style="16" hidden="1" customWidth="1"/>
    <col min="5621" max="5621" width="7.140625" style="16" customWidth="1"/>
    <col min="5622" max="5622" width="8" style="16" hidden="1" customWidth="1"/>
    <col min="5623" max="5623" width="8.42578125" style="16" customWidth="1"/>
    <col min="5624" max="5624" width="6.28515625" style="16" customWidth="1"/>
    <col min="5625" max="5625" width="7.140625" style="16" customWidth="1"/>
    <col min="5626" max="5626" width="8.28515625" style="16" customWidth="1"/>
    <col min="5627" max="5627" width="6.28515625" style="16" customWidth="1"/>
    <col min="5628" max="5630" width="8.7109375" style="16" customWidth="1"/>
    <col min="5631" max="5631" width="9.28515625" style="16" customWidth="1"/>
    <col min="5632" max="5632" width="7.7109375" style="16" customWidth="1"/>
    <col min="5633" max="5633" width="7.85546875" style="16" customWidth="1"/>
    <col min="5634" max="5634" width="7.28515625" style="16" customWidth="1"/>
    <col min="5635" max="5635" width="6.85546875" style="16" customWidth="1"/>
    <col min="5636" max="5636" width="9.140625" style="16" customWidth="1"/>
    <col min="5637" max="5637" width="7.85546875" style="16" customWidth="1"/>
    <col min="5638" max="5638" width="7.42578125" style="16" customWidth="1"/>
    <col min="5639" max="5639" width="6.85546875" style="16" customWidth="1"/>
    <col min="5640" max="5640" width="7.85546875" style="16" customWidth="1"/>
    <col min="5641" max="5873" width="8" style="16"/>
    <col min="5874" max="5874" width="4.140625" style="16" customWidth="1"/>
    <col min="5875" max="5875" width="15.42578125" style="16" customWidth="1"/>
    <col min="5876" max="5876" width="8" style="16" hidden="1" customWidth="1"/>
    <col min="5877" max="5877" width="7.140625" style="16" customWidth="1"/>
    <col min="5878" max="5878" width="8" style="16" hidden="1" customWidth="1"/>
    <col min="5879" max="5879" width="8.42578125" style="16" customWidth="1"/>
    <col min="5880" max="5880" width="6.28515625" style="16" customWidth="1"/>
    <col min="5881" max="5881" width="7.140625" style="16" customWidth="1"/>
    <col min="5882" max="5882" width="8.28515625" style="16" customWidth="1"/>
    <col min="5883" max="5883" width="6.28515625" style="16" customWidth="1"/>
    <col min="5884" max="5886" width="8.7109375" style="16" customWidth="1"/>
    <col min="5887" max="5887" width="9.28515625" style="16" customWidth="1"/>
    <col min="5888" max="5888" width="7.7109375" style="16" customWidth="1"/>
    <col min="5889" max="5889" width="7.85546875" style="16" customWidth="1"/>
    <col min="5890" max="5890" width="7.28515625" style="16" customWidth="1"/>
    <col min="5891" max="5891" width="6.85546875" style="16" customWidth="1"/>
    <col min="5892" max="5892" width="9.140625" style="16" customWidth="1"/>
    <col min="5893" max="5893" width="7.85546875" style="16" customWidth="1"/>
    <col min="5894" max="5894" width="7.42578125" style="16" customWidth="1"/>
    <col min="5895" max="5895" width="6.85546875" style="16" customWidth="1"/>
    <col min="5896" max="5896" width="7.85546875" style="16" customWidth="1"/>
    <col min="5897" max="6129" width="8" style="16"/>
    <col min="6130" max="6130" width="4.140625" style="16" customWidth="1"/>
    <col min="6131" max="6131" width="15.42578125" style="16" customWidth="1"/>
    <col min="6132" max="6132" width="8" style="16" hidden="1" customWidth="1"/>
    <col min="6133" max="6133" width="7.140625" style="16" customWidth="1"/>
    <col min="6134" max="6134" width="8" style="16" hidden="1" customWidth="1"/>
    <col min="6135" max="6135" width="8.42578125" style="16" customWidth="1"/>
    <col min="6136" max="6136" width="6.28515625" style="16" customWidth="1"/>
    <col min="6137" max="6137" width="7.140625" style="16" customWidth="1"/>
    <col min="6138" max="6138" width="8.28515625" style="16" customWidth="1"/>
    <col min="6139" max="6139" width="6.28515625" style="16" customWidth="1"/>
    <col min="6140" max="6142" width="8.7109375" style="16" customWidth="1"/>
    <col min="6143" max="6143" width="9.28515625" style="16" customWidth="1"/>
    <col min="6144" max="6144" width="7.7109375" style="16" customWidth="1"/>
    <col min="6145" max="6145" width="7.85546875" style="16" customWidth="1"/>
    <col min="6146" max="6146" width="7.28515625" style="16" customWidth="1"/>
    <col min="6147" max="6147" width="6.85546875" style="16" customWidth="1"/>
    <col min="6148" max="6148" width="9.140625" style="16" customWidth="1"/>
    <col min="6149" max="6149" width="7.85546875" style="16" customWidth="1"/>
    <col min="6150" max="6150" width="7.42578125" style="16" customWidth="1"/>
    <col min="6151" max="6151" width="6.85546875" style="16" customWidth="1"/>
    <col min="6152" max="6152" width="7.85546875" style="16" customWidth="1"/>
    <col min="6153" max="6385" width="8" style="16"/>
    <col min="6386" max="6386" width="4.140625" style="16" customWidth="1"/>
    <col min="6387" max="6387" width="15.42578125" style="16" customWidth="1"/>
    <col min="6388" max="6388" width="8" style="16" hidden="1" customWidth="1"/>
    <col min="6389" max="6389" width="7.140625" style="16" customWidth="1"/>
    <col min="6390" max="6390" width="8" style="16" hidden="1" customWidth="1"/>
    <col min="6391" max="6391" width="8.42578125" style="16" customWidth="1"/>
    <col min="6392" max="6392" width="6.28515625" style="16" customWidth="1"/>
    <col min="6393" max="6393" width="7.140625" style="16" customWidth="1"/>
    <col min="6394" max="6394" width="8.28515625" style="16" customWidth="1"/>
    <col min="6395" max="6395" width="6.28515625" style="16" customWidth="1"/>
    <col min="6396" max="6398" width="8.7109375" style="16" customWidth="1"/>
    <col min="6399" max="6399" width="9.28515625" style="16" customWidth="1"/>
    <col min="6400" max="6400" width="7.7109375" style="16" customWidth="1"/>
    <col min="6401" max="6401" width="7.85546875" style="16" customWidth="1"/>
    <col min="6402" max="6402" width="7.28515625" style="16" customWidth="1"/>
    <col min="6403" max="6403" width="6.85546875" style="16" customWidth="1"/>
    <col min="6404" max="6404" width="9.140625" style="16" customWidth="1"/>
    <col min="6405" max="6405" width="7.85546875" style="16" customWidth="1"/>
    <col min="6406" max="6406" width="7.42578125" style="16" customWidth="1"/>
    <col min="6407" max="6407" width="6.85546875" style="16" customWidth="1"/>
    <col min="6408" max="6408" width="7.85546875" style="16" customWidth="1"/>
    <col min="6409" max="6641" width="8" style="16"/>
    <col min="6642" max="6642" width="4.140625" style="16" customWidth="1"/>
    <col min="6643" max="6643" width="15.42578125" style="16" customWidth="1"/>
    <col min="6644" max="6644" width="8" style="16" hidden="1" customWidth="1"/>
    <col min="6645" max="6645" width="7.140625" style="16" customWidth="1"/>
    <col min="6646" max="6646" width="8" style="16" hidden="1" customWidth="1"/>
    <col min="6647" max="6647" width="8.42578125" style="16" customWidth="1"/>
    <col min="6648" max="6648" width="6.28515625" style="16" customWidth="1"/>
    <col min="6649" max="6649" width="7.140625" style="16" customWidth="1"/>
    <col min="6650" max="6650" width="8.28515625" style="16" customWidth="1"/>
    <col min="6651" max="6651" width="6.28515625" style="16" customWidth="1"/>
    <col min="6652" max="6654" width="8.7109375" style="16" customWidth="1"/>
    <col min="6655" max="6655" width="9.28515625" style="16" customWidth="1"/>
    <col min="6656" max="6656" width="7.7109375" style="16" customWidth="1"/>
    <col min="6657" max="6657" width="7.85546875" style="16" customWidth="1"/>
    <col min="6658" max="6658" width="7.28515625" style="16" customWidth="1"/>
    <col min="6659" max="6659" width="6.85546875" style="16" customWidth="1"/>
    <col min="6660" max="6660" width="9.140625" style="16" customWidth="1"/>
    <col min="6661" max="6661" width="7.85546875" style="16" customWidth="1"/>
    <col min="6662" max="6662" width="7.42578125" style="16" customWidth="1"/>
    <col min="6663" max="6663" width="6.85546875" style="16" customWidth="1"/>
    <col min="6664" max="6664" width="7.85546875" style="16" customWidth="1"/>
    <col min="6665" max="6897" width="8" style="16"/>
    <col min="6898" max="6898" width="4.140625" style="16" customWidth="1"/>
    <col min="6899" max="6899" width="15.42578125" style="16" customWidth="1"/>
    <col min="6900" max="6900" width="8" style="16" hidden="1" customWidth="1"/>
    <col min="6901" max="6901" width="7.140625" style="16" customWidth="1"/>
    <col min="6902" max="6902" width="8" style="16" hidden="1" customWidth="1"/>
    <col min="6903" max="6903" width="8.42578125" style="16" customWidth="1"/>
    <col min="6904" max="6904" width="6.28515625" style="16" customWidth="1"/>
    <col min="6905" max="6905" width="7.140625" style="16" customWidth="1"/>
    <col min="6906" max="6906" width="8.28515625" style="16" customWidth="1"/>
    <col min="6907" max="6907" width="6.28515625" style="16" customWidth="1"/>
    <col min="6908" max="6910" width="8.7109375" style="16" customWidth="1"/>
    <col min="6911" max="6911" width="9.28515625" style="16" customWidth="1"/>
    <col min="6912" max="6912" width="7.7109375" style="16" customWidth="1"/>
    <col min="6913" max="6913" width="7.85546875" style="16" customWidth="1"/>
    <col min="6914" max="6914" width="7.28515625" style="16" customWidth="1"/>
    <col min="6915" max="6915" width="6.85546875" style="16" customWidth="1"/>
    <col min="6916" max="6916" width="9.140625" style="16" customWidth="1"/>
    <col min="6917" max="6917" width="7.85546875" style="16" customWidth="1"/>
    <col min="6918" max="6918" width="7.42578125" style="16" customWidth="1"/>
    <col min="6919" max="6919" width="6.85546875" style="16" customWidth="1"/>
    <col min="6920" max="6920" width="7.85546875" style="16" customWidth="1"/>
    <col min="6921" max="7153" width="8" style="16"/>
    <col min="7154" max="7154" width="4.140625" style="16" customWidth="1"/>
    <col min="7155" max="7155" width="15.42578125" style="16" customWidth="1"/>
    <col min="7156" max="7156" width="8" style="16" hidden="1" customWidth="1"/>
    <col min="7157" max="7157" width="7.140625" style="16" customWidth="1"/>
    <col min="7158" max="7158" width="8" style="16" hidden="1" customWidth="1"/>
    <col min="7159" max="7159" width="8.42578125" style="16" customWidth="1"/>
    <col min="7160" max="7160" width="6.28515625" style="16" customWidth="1"/>
    <col min="7161" max="7161" width="7.140625" style="16" customWidth="1"/>
    <col min="7162" max="7162" width="8.28515625" style="16" customWidth="1"/>
    <col min="7163" max="7163" width="6.28515625" style="16" customWidth="1"/>
    <col min="7164" max="7166" width="8.7109375" style="16" customWidth="1"/>
    <col min="7167" max="7167" width="9.28515625" style="16" customWidth="1"/>
    <col min="7168" max="7168" width="7.7109375" style="16" customWidth="1"/>
    <col min="7169" max="7169" width="7.85546875" style="16" customWidth="1"/>
    <col min="7170" max="7170" width="7.28515625" style="16" customWidth="1"/>
    <col min="7171" max="7171" width="6.85546875" style="16" customWidth="1"/>
    <col min="7172" max="7172" width="9.140625" style="16" customWidth="1"/>
    <col min="7173" max="7173" width="7.85546875" style="16" customWidth="1"/>
    <col min="7174" max="7174" width="7.42578125" style="16" customWidth="1"/>
    <col min="7175" max="7175" width="6.85546875" style="16" customWidth="1"/>
    <col min="7176" max="7176" width="7.85546875" style="16" customWidth="1"/>
    <col min="7177" max="7409" width="8" style="16"/>
    <col min="7410" max="7410" width="4.140625" style="16" customWidth="1"/>
    <col min="7411" max="7411" width="15.42578125" style="16" customWidth="1"/>
    <col min="7412" max="7412" width="8" style="16" hidden="1" customWidth="1"/>
    <col min="7413" max="7413" width="7.140625" style="16" customWidth="1"/>
    <col min="7414" max="7414" width="8" style="16" hidden="1" customWidth="1"/>
    <col min="7415" max="7415" width="8.42578125" style="16" customWidth="1"/>
    <col min="7416" max="7416" width="6.28515625" style="16" customWidth="1"/>
    <col min="7417" max="7417" width="7.140625" style="16" customWidth="1"/>
    <col min="7418" max="7418" width="8.28515625" style="16" customWidth="1"/>
    <col min="7419" max="7419" width="6.28515625" style="16" customWidth="1"/>
    <col min="7420" max="7422" width="8.7109375" style="16" customWidth="1"/>
    <col min="7423" max="7423" width="9.28515625" style="16" customWidth="1"/>
    <col min="7424" max="7424" width="7.7109375" style="16" customWidth="1"/>
    <col min="7425" max="7425" width="7.85546875" style="16" customWidth="1"/>
    <col min="7426" max="7426" width="7.28515625" style="16" customWidth="1"/>
    <col min="7427" max="7427" width="6.85546875" style="16" customWidth="1"/>
    <col min="7428" max="7428" width="9.140625" style="16" customWidth="1"/>
    <col min="7429" max="7429" width="7.85546875" style="16" customWidth="1"/>
    <col min="7430" max="7430" width="7.42578125" style="16" customWidth="1"/>
    <col min="7431" max="7431" width="6.85546875" style="16" customWidth="1"/>
    <col min="7432" max="7432" width="7.85546875" style="16" customWidth="1"/>
    <col min="7433" max="7665" width="8" style="16"/>
    <col min="7666" max="7666" width="4.140625" style="16" customWidth="1"/>
    <col min="7667" max="7667" width="15.42578125" style="16" customWidth="1"/>
    <col min="7668" max="7668" width="8" style="16" hidden="1" customWidth="1"/>
    <col min="7669" max="7669" width="7.140625" style="16" customWidth="1"/>
    <col min="7670" max="7670" width="8" style="16" hidden="1" customWidth="1"/>
    <col min="7671" max="7671" width="8.42578125" style="16" customWidth="1"/>
    <col min="7672" max="7672" width="6.28515625" style="16" customWidth="1"/>
    <col min="7673" max="7673" width="7.140625" style="16" customWidth="1"/>
    <col min="7674" max="7674" width="8.28515625" style="16" customWidth="1"/>
    <col min="7675" max="7675" width="6.28515625" style="16" customWidth="1"/>
    <col min="7676" max="7678" width="8.7109375" style="16" customWidth="1"/>
    <col min="7679" max="7679" width="9.28515625" style="16" customWidth="1"/>
    <col min="7680" max="7680" width="7.7109375" style="16" customWidth="1"/>
    <col min="7681" max="7681" width="7.85546875" style="16" customWidth="1"/>
    <col min="7682" max="7682" width="7.28515625" style="16" customWidth="1"/>
    <col min="7683" max="7683" width="6.85546875" style="16" customWidth="1"/>
    <col min="7684" max="7684" width="9.140625" style="16" customWidth="1"/>
    <col min="7685" max="7685" width="7.85546875" style="16" customWidth="1"/>
    <col min="7686" max="7686" width="7.42578125" style="16" customWidth="1"/>
    <col min="7687" max="7687" width="6.85546875" style="16" customWidth="1"/>
    <col min="7688" max="7688" width="7.85546875" style="16" customWidth="1"/>
    <col min="7689" max="7921" width="8" style="16"/>
    <col min="7922" max="7922" width="4.140625" style="16" customWidth="1"/>
    <col min="7923" max="7923" width="15.42578125" style="16" customWidth="1"/>
    <col min="7924" max="7924" width="8" style="16" hidden="1" customWidth="1"/>
    <col min="7925" max="7925" width="7.140625" style="16" customWidth="1"/>
    <col min="7926" max="7926" width="8" style="16" hidden="1" customWidth="1"/>
    <col min="7927" max="7927" width="8.42578125" style="16" customWidth="1"/>
    <col min="7928" max="7928" width="6.28515625" style="16" customWidth="1"/>
    <col min="7929" max="7929" width="7.140625" style="16" customWidth="1"/>
    <col min="7930" max="7930" width="8.28515625" style="16" customWidth="1"/>
    <col min="7931" max="7931" width="6.28515625" style="16" customWidth="1"/>
    <col min="7932" max="7934" width="8.7109375" style="16" customWidth="1"/>
    <col min="7935" max="7935" width="9.28515625" style="16" customWidth="1"/>
    <col min="7936" max="7936" width="7.7109375" style="16" customWidth="1"/>
    <col min="7937" max="7937" width="7.85546875" style="16" customWidth="1"/>
    <col min="7938" max="7938" width="7.28515625" style="16" customWidth="1"/>
    <col min="7939" max="7939" width="6.85546875" style="16" customWidth="1"/>
    <col min="7940" max="7940" width="9.140625" style="16" customWidth="1"/>
    <col min="7941" max="7941" width="7.85546875" style="16" customWidth="1"/>
    <col min="7942" max="7942" width="7.42578125" style="16" customWidth="1"/>
    <col min="7943" max="7943" width="6.85546875" style="16" customWidth="1"/>
    <col min="7944" max="7944" width="7.85546875" style="16" customWidth="1"/>
    <col min="7945" max="8177" width="8" style="16"/>
    <col min="8178" max="8178" width="4.140625" style="16" customWidth="1"/>
    <col min="8179" max="8179" width="15.42578125" style="16" customWidth="1"/>
    <col min="8180" max="8180" width="8" style="16" hidden="1" customWidth="1"/>
    <col min="8181" max="8181" width="7.140625" style="16" customWidth="1"/>
    <col min="8182" max="8182" width="8" style="16" hidden="1" customWidth="1"/>
    <col min="8183" max="8183" width="8.42578125" style="16" customWidth="1"/>
    <col min="8184" max="8184" width="6.28515625" style="16" customWidth="1"/>
    <col min="8185" max="8185" width="7.140625" style="16" customWidth="1"/>
    <col min="8186" max="8186" width="8.28515625" style="16" customWidth="1"/>
    <col min="8187" max="8187" width="6.28515625" style="16" customWidth="1"/>
    <col min="8188" max="8190" width="8.7109375" style="16" customWidth="1"/>
    <col min="8191" max="8191" width="9.28515625" style="16" customWidth="1"/>
    <col min="8192" max="8192" width="7.7109375" style="16" customWidth="1"/>
    <col min="8193" max="8193" width="7.85546875" style="16" customWidth="1"/>
    <col min="8194" max="8194" width="7.28515625" style="16" customWidth="1"/>
    <col min="8195" max="8195" width="6.85546875" style="16" customWidth="1"/>
    <col min="8196" max="8196" width="9.140625" style="16" customWidth="1"/>
    <col min="8197" max="8197" width="7.85546875" style="16" customWidth="1"/>
    <col min="8198" max="8198" width="7.42578125" style="16" customWidth="1"/>
    <col min="8199" max="8199" width="6.85546875" style="16" customWidth="1"/>
    <col min="8200" max="8200" width="7.85546875" style="16" customWidth="1"/>
    <col min="8201" max="8433" width="8" style="16"/>
    <col min="8434" max="8434" width="4.140625" style="16" customWidth="1"/>
    <col min="8435" max="8435" width="15.42578125" style="16" customWidth="1"/>
    <col min="8436" max="8436" width="8" style="16" hidden="1" customWidth="1"/>
    <col min="8437" max="8437" width="7.140625" style="16" customWidth="1"/>
    <col min="8438" max="8438" width="8" style="16" hidden="1" customWidth="1"/>
    <col min="8439" max="8439" width="8.42578125" style="16" customWidth="1"/>
    <col min="8440" max="8440" width="6.28515625" style="16" customWidth="1"/>
    <col min="8441" max="8441" width="7.140625" style="16" customWidth="1"/>
    <col min="8442" max="8442" width="8.28515625" style="16" customWidth="1"/>
    <col min="8443" max="8443" width="6.28515625" style="16" customWidth="1"/>
    <col min="8444" max="8446" width="8.7109375" style="16" customWidth="1"/>
    <col min="8447" max="8447" width="9.28515625" style="16" customWidth="1"/>
    <col min="8448" max="8448" width="7.7109375" style="16" customWidth="1"/>
    <col min="8449" max="8449" width="7.85546875" style="16" customWidth="1"/>
    <col min="8450" max="8450" width="7.28515625" style="16" customWidth="1"/>
    <col min="8451" max="8451" width="6.85546875" style="16" customWidth="1"/>
    <col min="8452" max="8452" width="9.140625" style="16" customWidth="1"/>
    <col min="8453" max="8453" width="7.85546875" style="16" customWidth="1"/>
    <col min="8454" max="8454" width="7.42578125" style="16" customWidth="1"/>
    <col min="8455" max="8455" width="6.85546875" style="16" customWidth="1"/>
    <col min="8456" max="8456" width="7.85546875" style="16" customWidth="1"/>
    <col min="8457" max="8689" width="8" style="16"/>
    <col min="8690" max="8690" width="4.140625" style="16" customWidth="1"/>
    <col min="8691" max="8691" width="15.42578125" style="16" customWidth="1"/>
    <col min="8692" max="8692" width="8" style="16" hidden="1" customWidth="1"/>
    <col min="8693" max="8693" width="7.140625" style="16" customWidth="1"/>
    <col min="8694" max="8694" width="8" style="16" hidden="1" customWidth="1"/>
    <col min="8695" max="8695" width="8.42578125" style="16" customWidth="1"/>
    <col min="8696" max="8696" width="6.28515625" style="16" customWidth="1"/>
    <col min="8697" max="8697" width="7.140625" style="16" customWidth="1"/>
    <col min="8698" max="8698" width="8.28515625" style="16" customWidth="1"/>
    <col min="8699" max="8699" width="6.28515625" style="16" customWidth="1"/>
    <col min="8700" max="8702" width="8.7109375" style="16" customWidth="1"/>
    <col min="8703" max="8703" width="9.28515625" style="16" customWidth="1"/>
    <col min="8704" max="8704" width="7.7109375" style="16" customWidth="1"/>
    <col min="8705" max="8705" width="7.85546875" style="16" customWidth="1"/>
    <col min="8706" max="8706" width="7.28515625" style="16" customWidth="1"/>
    <col min="8707" max="8707" width="6.85546875" style="16" customWidth="1"/>
    <col min="8708" max="8708" width="9.140625" style="16" customWidth="1"/>
    <col min="8709" max="8709" width="7.85546875" style="16" customWidth="1"/>
    <col min="8710" max="8710" width="7.42578125" style="16" customWidth="1"/>
    <col min="8711" max="8711" width="6.85546875" style="16" customWidth="1"/>
    <col min="8712" max="8712" width="7.85546875" style="16" customWidth="1"/>
    <col min="8713" max="8945" width="8" style="16"/>
    <col min="8946" max="8946" width="4.140625" style="16" customWidth="1"/>
    <col min="8947" max="8947" width="15.42578125" style="16" customWidth="1"/>
    <col min="8948" max="8948" width="8" style="16" hidden="1" customWidth="1"/>
    <col min="8949" max="8949" width="7.140625" style="16" customWidth="1"/>
    <col min="8950" max="8950" width="8" style="16" hidden="1" customWidth="1"/>
    <col min="8951" max="8951" width="8.42578125" style="16" customWidth="1"/>
    <col min="8952" max="8952" width="6.28515625" style="16" customWidth="1"/>
    <col min="8953" max="8953" width="7.140625" style="16" customWidth="1"/>
    <col min="8954" max="8954" width="8.28515625" style="16" customWidth="1"/>
    <col min="8955" max="8955" width="6.28515625" style="16" customWidth="1"/>
    <col min="8956" max="8958" width="8.7109375" style="16" customWidth="1"/>
    <col min="8959" max="8959" width="9.28515625" style="16" customWidth="1"/>
    <col min="8960" max="8960" width="7.7109375" style="16" customWidth="1"/>
    <col min="8961" max="8961" width="7.85546875" style="16" customWidth="1"/>
    <col min="8962" max="8962" width="7.28515625" style="16" customWidth="1"/>
    <col min="8963" max="8963" width="6.85546875" style="16" customWidth="1"/>
    <col min="8964" max="8964" width="9.140625" style="16" customWidth="1"/>
    <col min="8965" max="8965" width="7.85546875" style="16" customWidth="1"/>
    <col min="8966" max="8966" width="7.42578125" style="16" customWidth="1"/>
    <col min="8967" max="8967" width="6.85546875" style="16" customWidth="1"/>
    <col min="8968" max="8968" width="7.85546875" style="16" customWidth="1"/>
    <col min="8969" max="9201" width="8" style="16"/>
    <col min="9202" max="9202" width="4.140625" style="16" customWidth="1"/>
    <col min="9203" max="9203" width="15.42578125" style="16" customWidth="1"/>
    <col min="9204" max="9204" width="8" style="16" hidden="1" customWidth="1"/>
    <col min="9205" max="9205" width="7.140625" style="16" customWidth="1"/>
    <col min="9206" max="9206" width="8" style="16" hidden="1" customWidth="1"/>
    <col min="9207" max="9207" width="8.42578125" style="16" customWidth="1"/>
    <col min="9208" max="9208" width="6.28515625" style="16" customWidth="1"/>
    <col min="9209" max="9209" width="7.140625" style="16" customWidth="1"/>
    <col min="9210" max="9210" width="8.28515625" style="16" customWidth="1"/>
    <col min="9211" max="9211" width="6.28515625" style="16" customWidth="1"/>
    <col min="9212" max="9214" width="8.7109375" style="16" customWidth="1"/>
    <col min="9215" max="9215" width="9.28515625" style="16" customWidth="1"/>
    <col min="9216" max="9216" width="7.7109375" style="16" customWidth="1"/>
    <col min="9217" max="9217" width="7.85546875" style="16" customWidth="1"/>
    <col min="9218" max="9218" width="7.28515625" style="16" customWidth="1"/>
    <col min="9219" max="9219" width="6.85546875" style="16" customWidth="1"/>
    <col min="9220" max="9220" width="9.140625" style="16" customWidth="1"/>
    <col min="9221" max="9221" width="7.85546875" style="16" customWidth="1"/>
    <col min="9222" max="9222" width="7.42578125" style="16" customWidth="1"/>
    <col min="9223" max="9223" width="6.85546875" style="16" customWidth="1"/>
    <col min="9224" max="9224" width="7.85546875" style="16" customWidth="1"/>
    <col min="9225" max="9457" width="8" style="16"/>
    <col min="9458" max="9458" width="4.140625" style="16" customWidth="1"/>
    <col min="9459" max="9459" width="15.42578125" style="16" customWidth="1"/>
    <col min="9460" max="9460" width="8" style="16" hidden="1" customWidth="1"/>
    <col min="9461" max="9461" width="7.140625" style="16" customWidth="1"/>
    <col min="9462" max="9462" width="8" style="16" hidden="1" customWidth="1"/>
    <col min="9463" max="9463" width="8.42578125" style="16" customWidth="1"/>
    <col min="9464" max="9464" width="6.28515625" style="16" customWidth="1"/>
    <col min="9465" max="9465" width="7.140625" style="16" customWidth="1"/>
    <col min="9466" max="9466" width="8.28515625" style="16" customWidth="1"/>
    <col min="9467" max="9467" width="6.28515625" style="16" customWidth="1"/>
    <col min="9468" max="9470" width="8.7109375" style="16" customWidth="1"/>
    <col min="9471" max="9471" width="9.28515625" style="16" customWidth="1"/>
    <col min="9472" max="9472" width="7.7109375" style="16" customWidth="1"/>
    <col min="9473" max="9473" width="7.85546875" style="16" customWidth="1"/>
    <col min="9474" max="9474" width="7.28515625" style="16" customWidth="1"/>
    <col min="9475" max="9475" width="6.85546875" style="16" customWidth="1"/>
    <col min="9476" max="9476" width="9.140625" style="16" customWidth="1"/>
    <col min="9477" max="9477" width="7.85546875" style="16" customWidth="1"/>
    <col min="9478" max="9478" width="7.42578125" style="16" customWidth="1"/>
    <col min="9479" max="9479" width="6.85546875" style="16" customWidth="1"/>
    <col min="9480" max="9480" width="7.85546875" style="16" customWidth="1"/>
    <col min="9481" max="9713" width="8" style="16"/>
    <col min="9714" max="9714" width="4.140625" style="16" customWidth="1"/>
    <col min="9715" max="9715" width="15.42578125" style="16" customWidth="1"/>
    <col min="9716" max="9716" width="8" style="16" hidden="1" customWidth="1"/>
    <col min="9717" max="9717" width="7.140625" style="16" customWidth="1"/>
    <col min="9718" max="9718" width="8" style="16" hidden="1" customWidth="1"/>
    <col min="9719" max="9719" width="8.42578125" style="16" customWidth="1"/>
    <col min="9720" max="9720" width="6.28515625" style="16" customWidth="1"/>
    <col min="9721" max="9721" width="7.140625" style="16" customWidth="1"/>
    <col min="9722" max="9722" width="8.28515625" style="16" customWidth="1"/>
    <col min="9723" max="9723" width="6.28515625" style="16" customWidth="1"/>
    <col min="9724" max="9726" width="8.7109375" style="16" customWidth="1"/>
    <col min="9727" max="9727" width="9.28515625" style="16" customWidth="1"/>
    <col min="9728" max="9728" width="7.7109375" style="16" customWidth="1"/>
    <col min="9729" max="9729" width="7.85546875" style="16" customWidth="1"/>
    <col min="9730" max="9730" width="7.28515625" style="16" customWidth="1"/>
    <col min="9731" max="9731" width="6.85546875" style="16" customWidth="1"/>
    <col min="9732" max="9732" width="9.140625" style="16" customWidth="1"/>
    <col min="9733" max="9733" width="7.85546875" style="16" customWidth="1"/>
    <col min="9734" max="9734" width="7.42578125" style="16" customWidth="1"/>
    <col min="9735" max="9735" width="6.85546875" style="16" customWidth="1"/>
    <col min="9736" max="9736" width="7.85546875" style="16" customWidth="1"/>
    <col min="9737" max="9969" width="8" style="16"/>
    <col min="9970" max="9970" width="4.140625" style="16" customWidth="1"/>
    <col min="9971" max="9971" width="15.42578125" style="16" customWidth="1"/>
    <col min="9972" max="9972" width="8" style="16" hidden="1" customWidth="1"/>
    <col min="9973" max="9973" width="7.140625" style="16" customWidth="1"/>
    <col min="9974" max="9974" width="8" style="16" hidden="1" customWidth="1"/>
    <col min="9975" max="9975" width="8.42578125" style="16" customWidth="1"/>
    <col min="9976" max="9976" width="6.28515625" style="16" customWidth="1"/>
    <col min="9977" max="9977" width="7.140625" style="16" customWidth="1"/>
    <col min="9978" max="9978" width="8.28515625" style="16" customWidth="1"/>
    <col min="9979" max="9979" width="6.28515625" style="16" customWidth="1"/>
    <col min="9980" max="9982" width="8.7109375" style="16" customWidth="1"/>
    <col min="9983" max="9983" width="9.28515625" style="16" customWidth="1"/>
    <col min="9984" max="9984" width="7.7109375" style="16" customWidth="1"/>
    <col min="9985" max="9985" width="7.85546875" style="16" customWidth="1"/>
    <col min="9986" max="9986" width="7.28515625" style="16" customWidth="1"/>
    <col min="9987" max="9987" width="6.85546875" style="16" customWidth="1"/>
    <col min="9988" max="9988" width="9.140625" style="16" customWidth="1"/>
    <col min="9989" max="9989" width="7.85546875" style="16" customWidth="1"/>
    <col min="9990" max="9990" width="7.42578125" style="16" customWidth="1"/>
    <col min="9991" max="9991" width="6.85546875" style="16" customWidth="1"/>
    <col min="9992" max="9992" width="7.85546875" style="16" customWidth="1"/>
    <col min="9993" max="10225" width="8" style="16"/>
    <col min="10226" max="10226" width="4.140625" style="16" customWidth="1"/>
    <col min="10227" max="10227" width="15.42578125" style="16" customWidth="1"/>
    <col min="10228" max="10228" width="8" style="16" hidden="1" customWidth="1"/>
    <col min="10229" max="10229" width="7.140625" style="16" customWidth="1"/>
    <col min="10230" max="10230" width="8" style="16" hidden="1" customWidth="1"/>
    <col min="10231" max="10231" width="8.42578125" style="16" customWidth="1"/>
    <col min="10232" max="10232" width="6.28515625" style="16" customWidth="1"/>
    <col min="10233" max="10233" width="7.140625" style="16" customWidth="1"/>
    <col min="10234" max="10234" width="8.28515625" style="16" customWidth="1"/>
    <col min="10235" max="10235" width="6.28515625" style="16" customWidth="1"/>
    <col min="10236" max="10238" width="8.7109375" style="16" customWidth="1"/>
    <col min="10239" max="10239" width="9.28515625" style="16" customWidth="1"/>
    <col min="10240" max="10240" width="7.7109375" style="16" customWidth="1"/>
    <col min="10241" max="10241" width="7.85546875" style="16" customWidth="1"/>
    <col min="10242" max="10242" width="7.28515625" style="16" customWidth="1"/>
    <col min="10243" max="10243" width="6.85546875" style="16" customWidth="1"/>
    <col min="10244" max="10244" width="9.140625" style="16" customWidth="1"/>
    <col min="10245" max="10245" width="7.85546875" style="16" customWidth="1"/>
    <col min="10246" max="10246" width="7.42578125" style="16" customWidth="1"/>
    <col min="10247" max="10247" width="6.85546875" style="16" customWidth="1"/>
    <col min="10248" max="10248" width="7.85546875" style="16" customWidth="1"/>
    <col min="10249" max="10481" width="8" style="16"/>
    <col min="10482" max="10482" width="4.140625" style="16" customWidth="1"/>
    <col min="10483" max="10483" width="15.42578125" style="16" customWidth="1"/>
    <col min="10484" max="10484" width="8" style="16" hidden="1" customWidth="1"/>
    <col min="10485" max="10485" width="7.140625" style="16" customWidth="1"/>
    <col min="10486" max="10486" width="8" style="16" hidden="1" customWidth="1"/>
    <col min="10487" max="10487" width="8.42578125" style="16" customWidth="1"/>
    <col min="10488" max="10488" width="6.28515625" style="16" customWidth="1"/>
    <col min="10489" max="10489" width="7.140625" style="16" customWidth="1"/>
    <col min="10490" max="10490" width="8.28515625" style="16" customWidth="1"/>
    <col min="10491" max="10491" width="6.28515625" style="16" customWidth="1"/>
    <col min="10492" max="10494" width="8.7109375" style="16" customWidth="1"/>
    <col min="10495" max="10495" width="9.28515625" style="16" customWidth="1"/>
    <col min="10496" max="10496" width="7.7109375" style="16" customWidth="1"/>
    <col min="10497" max="10497" width="7.85546875" style="16" customWidth="1"/>
    <col min="10498" max="10498" width="7.28515625" style="16" customWidth="1"/>
    <col min="10499" max="10499" width="6.85546875" style="16" customWidth="1"/>
    <col min="10500" max="10500" width="9.140625" style="16" customWidth="1"/>
    <col min="10501" max="10501" width="7.85546875" style="16" customWidth="1"/>
    <col min="10502" max="10502" width="7.42578125" style="16" customWidth="1"/>
    <col min="10503" max="10503" width="6.85546875" style="16" customWidth="1"/>
    <col min="10504" max="10504" width="7.85546875" style="16" customWidth="1"/>
    <col min="10505" max="10737" width="8" style="16"/>
    <col min="10738" max="10738" width="4.140625" style="16" customWidth="1"/>
    <col min="10739" max="10739" width="15.42578125" style="16" customWidth="1"/>
    <col min="10740" max="10740" width="8" style="16" hidden="1" customWidth="1"/>
    <col min="10741" max="10741" width="7.140625" style="16" customWidth="1"/>
    <col min="10742" max="10742" width="8" style="16" hidden="1" customWidth="1"/>
    <col min="10743" max="10743" width="8.42578125" style="16" customWidth="1"/>
    <col min="10744" max="10744" width="6.28515625" style="16" customWidth="1"/>
    <col min="10745" max="10745" width="7.140625" style="16" customWidth="1"/>
    <col min="10746" max="10746" width="8.28515625" style="16" customWidth="1"/>
    <col min="10747" max="10747" width="6.28515625" style="16" customWidth="1"/>
    <col min="10748" max="10750" width="8.7109375" style="16" customWidth="1"/>
    <col min="10751" max="10751" width="9.28515625" style="16" customWidth="1"/>
    <col min="10752" max="10752" width="7.7109375" style="16" customWidth="1"/>
    <col min="10753" max="10753" width="7.85546875" style="16" customWidth="1"/>
    <col min="10754" max="10754" width="7.28515625" style="16" customWidth="1"/>
    <col min="10755" max="10755" width="6.85546875" style="16" customWidth="1"/>
    <col min="10756" max="10756" width="9.140625" style="16" customWidth="1"/>
    <col min="10757" max="10757" width="7.85546875" style="16" customWidth="1"/>
    <col min="10758" max="10758" width="7.42578125" style="16" customWidth="1"/>
    <col min="10759" max="10759" width="6.85546875" style="16" customWidth="1"/>
    <col min="10760" max="10760" width="7.85546875" style="16" customWidth="1"/>
    <col min="10761" max="10993" width="8" style="16"/>
    <col min="10994" max="10994" width="4.140625" style="16" customWidth="1"/>
    <col min="10995" max="10995" width="15.42578125" style="16" customWidth="1"/>
    <col min="10996" max="10996" width="8" style="16" hidden="1" customWidth="1"/>
    <col min="10997" max="10997" width="7.140625" style="16" customWidth="1"/>
    <col min="10998" max="10998" width="8" style="16" hidden="1" customWidth="1"/>
    <col min="10999" max="10999" width="8.42578125" style="16" customWidth="1"/>
    <col min="11000" max="11000" width="6.28515625" style="16" customWidth="1"/>
    <col min="11001" max="11001" width="7.140625" style="16" customWidth="1"/>
    <col min="11002" max="11002" width="8.28515625" style="16" customWidth="1"/>
    <col min="11003" max="11003" width="6.28515625" style="16" customWidth="1"/>
    <col min="11004" max="11006" width="8.7109375" style="16" customWidth="1"/>
    <col min="11007" max="11007" width="9.28515625" style="16" customWidth="1"/>
    <col min="11008" max="11008" width="7.7109375" style="16" customWidth="1"/>
    <col min="11009" max="11009" width="7.85546875" style="16" customWidth="1"/>
    <col min="11010" max="11010" width="7.28515625" style="16" customWidth="1"/>
    <col min="11011" max="11011" width="6.85546875" style="16" customWidth="1"/>
    <col min="11012" max="11012" width="9.140625" style="16" customWidth="1"/>
    <col min="11013" max="11013" width="7.85546875" style="16" customWidth="1"/>
    <col min="11014" max="11014" width="7.42578125" style="16" customWidth="1"/>
    <col min="11015" max="11015" width="6.85546875" style="16" customWidth="1"/>
    <col min="11016" max="11016" width="7.85546875" style="16" customWidth="1"/>
    <col min="11017" max="11249" width="8" style="16"/>
    <col min="11250" max="11250" width="4.140625" style="16" customWidth="1"/>
    <col min="11251" max="11251" width="15.42578125" style="16" customWidth="1"/>
    <col min="11252" max="11252" width="8" style="16" hidden="1" customWidth="1"/>
    <col min="11253" max="11253" width="7.140625" style="16" customWidth="1"/>
    <col min="11254" max="11254" width="8" style="16" hidden="1" customWidth="1"/>
    <col min="11255" max="11255" width="8.42578125" style="16" customWidth="1"/>
    <col min="11256" max="11256" width="6.28515625" style="16" customWidth="1"/>
    <col min="11257" max="11257" width="7.140625" style="16" customWidth="1"/>
    <col min="11258" max="11258" width="8.28515625" style="16" customWidth="1"/>
    <col min="11259" max="11259" width="6.28515625" style="16" customWidth="1"/>
    <col min="11260" max="11262" width="8.7109375" style="16" customWidth="1"/>
    <col min="11263" max="11263" width="9.28515625" style="16" customWidth="1"/>
    <col min="11264" max="11264" width="7.7109375" style="16" customWidth="1"/>
    <col min="11265" max="11265" width="7.85546875" style="16" customWidth="1"/>
    <col min="11266" max="11266" width="7.28515625" style="16" customWidth="1"/>
    <col min="11267" max="11267" width="6.85546875" style="16" customWidth="1"/>
    <col min="11268" max="11268" width="9.140625" style="16" customWidth="1"/>
    <col min="11269" max="11269" width="7.85546875" style="16" customWidth="1"/>
    <col min="11270" max="11270" width="7.42578125" style="16" customWidth="1"/>
    <col min="11271" max="11271" width="6.85546875" style="16" customWidth="1"/>
    <col min="11272" max="11272" width="7.85546875" style="16" customWidth="1"/>
    <col min="11273" max="11505" width="8" style="16"/>
    <col min="11506" max="11506" width="4.140625" style="16" customWidth="1"/>
    <col min="11507" max="11507" width="15.42578125" style="16" customWidth="1"/>
    <col min="11508" max="11508" width="8" style="16" hidden="1" customWidth="1"/>
    <col min="11509" max="11509" width="7.140625" style="16" customWidth="1"/>
    <col min="11510" max="11510" width="8" style="16" hidden="1" customWidth="1"/>
    <col min="11511" max="11511" width="8.42578125" style="16" customWidth="1"/>
    <col min="11512" max="11512" width="6.28515625" style="16" customWidth="1"/>
    <col min="11513" max="11513" width="7.140625" style="16" customWidth="1"/>
    <col min="11514" max="11514" width="8.28515625" style="16" customWidth="1"/>
    <col min="11515" max="11515" width="6.28515625" style="16" customWidth="1"/>
    <col min="11516" max="11518" width="8.7109375" style="16" customWidth="1"/>
    <col min="11519" max="11519" width="9.28515625" style="16" customWidth="1"/>
    <col min="11520" max="11520" width="7.7109375" style="16" customWidth="1"/>
    <col min="11521" max="11521" width="7.85546875" style="16" customWidth="1"/>
    <col min="11522" max="11522" width="7.28515625" style="16" customWidth="1"/>
    <col min="11523" max="11523" width="6.85546875" style="16" customWidth="1"/>
    <col min="11524" max="11524" width="9.140625" style="16" customWidth="1"/>
    <col min="11525" max="11525" width="7.85546875" style="16" customWidth="1"/>
    <col min="11526" max="11526" width="7.42578125" style="16" customWidth="1"/>
    <col min="11527" max="11527" width="6.85546875" style="16" customWidth="1"/>
    <col min="11528" max="11528" width="7.85546875" style="16" customWidth="1"/>
    <col min="11529" max="11761" width="8" style="16"/>
    <col min="11762" max="11762" width="4.140625" style="16" customWidth="1"/>
    <col min="11763" max="11763" width="15.42578125" style="16" customWidth="1"/>
    <col min="11764" max="11764" width="8" style="16" hidden="1" customWidth="1"/>
    <col min="11765" max="11765" width="7.140625" style="16" customWidth="1"/>
    <col min="11766" max="11766" width="8" style="16" hidden="1" customWidth="1"/>
    <col min="11767" max="11767" width="8.42578125" style="16" customWidth="1"/>
    <col min="11768" max="11768" width="6.28515625" style="16" customWidth="1"/>
    <col min="11769" max="11769" width="7.140625" style="16" customWidth="1"/>
    <col min="11770" max="11770" width="8.28515625" style="16" customWidth="1"/>
    <col min="11771" max="11771" width="6.28515625" style="16" customWidth="1"/>
    <col min="11772" max="11774" width="8.7109375" style="16" customWidth="1"/>
    <col min="11775" max="11775" width="9.28515625" style="16" customWidth="1"/>
    <col min="11776" max="11776" width="7.7109375" style="16" customWidth="1"/>
    <col min="11777" max="11777" width="7.85546875" style="16" customWidth="1"/>
    <col min="11778" max="11778" width="7.28515625" style="16" customWidth="1"/>
    <col min="11779" max="11779" width="6.85546875" style="16" customWidth="1"/>
    <col min="11780" max="11780" width="9.140625" style="16" customWidth="1"/>
    <col min="11781" max="11781" width="7.85546875" style="16" customWidth="1"/>
    <col min="11782" max="11782" width="7.42578125" style="16" customWidth="1"/>
    <col min="11783" max="11783" width="6.85546875" style="16" customWidth="1"/>
    <col min="11784" max="11784" width="7.85546875" style="16" customWidth="1"/>
    <col min="11785" max="12017" width="8" style="16"/>
    <col min="12018" max="12018" width="4.140625" style="16" customWidth="1"/>
    <col min="12019" max="12019" width="15.42578125" style="16" customWidth="1"/>
    <col min="12020" max="12020" width="8" style="16" hidden="1" customWidth="1"/>
    <col min="12021" max="12021" width="7.140625" style="16" customWidth="1"/>
    <col min="12022" max="12022" width="8" style="16" hidden="1" customWidth="1"/>
    <col min="12023" max="12023" width="8.42578125" style="16" customWidth="1"/>
    <col min="12024" max="12024" width="6.28515625" style="16" customWidth="1"/>
    <col min="12025" max="12025" width="7.140625" style="16" customWidth="1"/>
    <col min="12026" max="12026" width="8.28515625" style="16" customWidth="1"/>
    <col min="12027" max="12027" width="6.28515625" style="16" customWidth="1"/>
    <col min="12028" max="12030" width="8.7109375" style="16" customWidth="1"/>
    <col min="12031" max="12031" width="9.28515625" style="16" customWidth="1"/>
    <col min="12032" max="12032" width="7.7109375" style="16" customWidth="1"/>
    <col min="12033" max="12033" width="7.85546875" style="16" customWidth="1"/>
    <col min="12034" max="12034" width="7.28515625" style="16" customWidth="1"/>
    <col min="12035" max="12035" width="6.85546875" style="16" customWidth="1"/>
    <col min="12036" max="12036" width="9.140625" style="16" customWidth="1"/>
    <col min="12037" max="12037" width="7.85546875" style="16" customWidth="1"/>
    <col min="12038" max="12038" width="7.42578125" style="16" customWidth="1"/>
    <col min="12039" max="12039" width="6.85546875" style="16" customWidth="1"/>
    <col min="12040" max="12040" width="7.85546875" style="16" customWidth="1"/>
    <col min="12041" max="12273" width="8" style="16"/>
    <col min="12274" max="12274" width="4.140625" style="16" customWidth="1"/>
    <col min="12275" max="12275" width="15.42578125" style="16" customWidth="1"/>
    <col min="12276" max="12276" width="8" style="16" hidden="1" customWidth="1"/>
    <col min="12277" max="12277" width="7.140625" style="16" customWidth="1"/>
    <col min="12278" max="12278" width="8" style="16" hidden="1" customWidth="1"/>
    <col min="12279" max="12279" width="8.42578125" style="16" customWidth="1"/>
    <col min="12280" max="12280" width="6.28515625" style="16" customWidth="1"/>
    <col min="12281" max="12281" width="7.140625" style="16" customWidth="1"/>
    <col min="12282" max="12282" width="8.28515625" style="16" customWidth="1"/>
    <col min="12283" max="12283" width="6.28515625" style="16" customWidth="1"/>
    <col min="12284" max="12286" width="8.7109375" style="16" customWidth="1"/>
    <col min="12287" max="12287" width="9.28515625" style="16" customWidth="1"/>
    <col min="12288" max="12288" width="7.7109375" style="16" customWidth="1"/>
    <col min="12289" max="12289" width="7.85546875" style="16" customWidth="1"/>
    <col min="12290" max="12290" width="7.28515625" style="16" customWidth="1"/>
    <col min="12291" max="12291" width="6.85546875" style="16" customWidth="1"/>
    <col min="12292" max="12292" width="9.140625" style="16" customWidth="1"/>
    <col min="12293" max="12293" width="7.85546875" style="16" customWidth="1"/>
    <col min="12294" max="12294" width="7.42578125" style="16" customWidth="1"/>
    <col min="12295" max="12295" width="6.85546875" style="16" customWidth="1"/>
    <col min="12296" max="12296" width="7.85546875" style="16" customWidth="1"/>
    <col min="12297" max="12529" width="8" style="16"/>
    <col min="12530" max="12530" width="4.140625" style="16" customWidth="1"/>
    <col min="12531" max="12531" width="15.42578125" style="16" customWidth="1"/>
    <col min="12532" max="12532" width="8" style="16" hidden="1" customWidth="1"/>
    <col min="12533" max="12533" width="7.140625" style="16" customWidth="1"/>
    <col min="12534" max="12534" width="8" style="16" hidden="1" customWidth="1"/>
    <col min="12535" max="12535" width="8.42578125" style="16" customWidth="1"/>
    <col min="12536" max="12536" width="6.28515625" style="16" customWidth="1"/>
    <col min="12537" max="12537" width="7.140625" style="16" customWidth="1"/>
    <col min="12538" max="12538" width="8.28515625" style="16" customWidth="1"/>
    <col min="12539" max="12539" width="6.28515625" style="16" customWidth="1"/>
    <col min="12540" max="12542" width="8.7109375" style="16" customWidth="1"/>
    <col min="12543" max="12543" width="9.28515625" style="16" customWidth="1"/>
    <col min="12544" max="12544" width="7.7109375" style="16" customWidth="1"/>
    <col min="12545" max="12545" width="7.85546875" style="16" customWidth="1"/>
    <col min="12546" max="12546" width="7.28515625" style="16" customWidth="1"/>
    <col min="12547" max="12547" width="6.85546875" style="16" customWidth="1"/>
    <col min="12548" max="12548" width="9.140625" style="16" customWidth="1"/>
    <col min="12549" max="12549" width="7.85546875" style="16" customWidth="1"/>
    <col min="12550" max="12550" width="7.42578125" style="16" customWidth="1"/>
    <col min="12551" max="12551" width="6.85546875" style="16" customWidth="1"/>
    <col min="12552" max="12552" width="7.85546875" style="16" customWidth="1"/>
    <col min="12553" max="12785" width="8" style="16"/>
    <col min="12786" max="12786" width="4.140625" style="16" customWidth="1"/>
    <col min="12787" max="12787" width="15.42578125" style="16" customWidth="1"/>
    <col min="12788" max="12788" width="8" style="16" hidden="1" customWidth="1"/>
    <col min="12789" max="12789" width="7.140625" style="16" customWidth="1"/>
    <col min="12790" max="12790" width="8" style="16" hidden="1" customWidth="1"/>
    <col min="12791" max="12791" width="8.42578125" style="16" customWidth="1"/>
    <col min="12792" max="12792" width="6.28515625" style="16" customWidth="1"/>
    <col min="12793" max="12793" width="7.140625" style="16" customWidth="1"/>
    <col min="12794" max="12794" width="8.28515625" style="16" customWidth="1"/>
    <col min="12795" max="12795" width="6.28515625" style="16" customWidth="1"/>
    <col min="12796" max="12798" width="8.7109375" style="16" customWidth="1"/>
    <col min="12799" max="12799" width="9.28515625" style="16" customWidth="1"/>
    <col min="12800" max="12800" width="7.7109375" style="16" customWidth="1"/>
    <col min="12801" max="12801" width="7.85546875" style="16" customWidth="1"/>
    <col min="12802" max="12802" width="7.28515625" style="16" customWidth="1"/>
    <col min="12803" max="12803" width="6.85546875" style="16" customWidth="1"/>
    <col min="12804" max="12804" width="9.140625" style="16" customWidth="1"/>
    <col min="12805" max="12805" width="7.85546875" style="16" customWidth="1"/>
    <col min="12806" max="12806" width="7.42578125" style="16" customWidth="1"/>
    <col min="12807" max="12807" width="6.85546875" style="16" customWidth="1"/>
    <col min="12808" max="12808" width="7.85546875" style="16" customWidth="1"/>
    <col min="12809" max="13041" width="8" style="16"/>
    <col min="13042" max="13042" width="4.140625" style="16" customWidth="1"/>
    <col min="13043" max="13043" width="15.42578125" style="16" customWidth="1"/>
    <col min="13044" max="13044" width="8" style="16" hidden="1" customWidth="1"/>
    <col min="13045" max="13045" width="7.140625" style="16" customWidth="1"/>
    <col min="13046" max="13046" width="8" style="16" hidden="1" customWidth="1"/>
    <col min="13047" max="13047" width="8.42578125" style="16" customWidth="1"/>
    <col min="13048" max="13048" width="6.28515625" style="16" customWidth="1"/>
    <col min="13049" max="13049" width="7.140625" style="16" customWidth="1"/>
    <col min="13050" max="13050" width="8.28515625" style="16" customWidth="1"/>
    <col min="13051" max="13051" width="6.28515625" style="16" customWidth="1"/>
    <col min="13052" max="13054" width="8.7109375" style="16" customWidth="1"/>
    <col min="13055" max="13055" width="9.28515625" style="16" customWidth="1"/>
    <col min="13056" max="13056" width="7.7109375" style="16" customWidth="1"/>
    <col min="13057" max="13057" width="7.85546875" style="16" customWidth="1"/>
    <col min="13058" max="13058" width="7.28515625" style="16" customWidth="1"/>
    <col min="13059" max="13059" width="6.85546875" style="16" customWidth="1"/>
    <col min="13060" max="13060" width="9.140625" style="16" customWidth="1"/>
    <col min="13061" max="13061" width="7.85546875" style="16" customWidth="1"/>
    <col min="13062" max="13062" width="7.42578125" style="16" customWidth="1"/>
    <col min="13063" max="13063" width="6.85546875" style="16" customWidth="1"/>
    <col min="13064" max="13064" width="7.85546875" style="16" customWidth="1"/>
    <col min="13065" max="13297" width="8" style="16"/>
    <col min="13298" max="13298" width="4.140625" style="16" customWidth="1"/>
    <col min="13299" max="13299" width="15.42578125" style="16" customWidth="1"/>
    <col min="13300" max="13300" width="8" style="16" hidden="1" customWidth="1"/>
    <col min="13301" max="13301" width="7.140625" style="16" customWidth="1"/>
    <col min="13302" max="13302" width="8" style="16" hidden="1" customWidth="1"/>
    <col min="13303" max="13303" width="8.42578125" style="16" customWidth="1"/>
    <col min="13304" max="13304" width="6.28515625" style="16" customWidth="1"/>
    <col min="13305" max="13305" width="7.140625" style="16" customWidth="1"/>
    <col min="13306" max="13306" width="8.28515625" style="16" customWidth="1"/>
    <col min="13307" max="13307" width="6.28515625" style="16" customWidth="1"/>
    <col min="13308" max="13310" width="8.7109375" style="16" customWidth="1"/>
    <col min="13311" max="13311" width="9.28515625" style="16" customWidth="1"/>
    <col min="13312" max="13312" width="7.7109375" style="16" customWidth="1"/>
    <col min="13313" max="13313" width="7.85546875" style="16" customWidth="1"/>
    <col min="13314" max="13314" width="7.28515625" style="16" customWidth="1"/>
    <col min="13315" max="13315" width="6.85546875" style="16" customWidth="1"/>
    <col min="13316" max="13316" width="9.140625" style="16" customWidth="1"/>
    <col min="13317" max="13317" width="7.85546875" style="16" customWidth="1"/>
    <col min="13318" max="13318" width="7.42578125" style="16" customWidth="1"/>
    <col min="13319" max="13319" width="6.85546875" style="16" customWidth="1"/>
    <col min="13320" max="13320" width="7.85546875" style="16" customWidth="1"/>
    <col min="13321" max="13553" width="8" style="16"/>
    <col min="13554" max="13554" width="4.140625" style="16" customWidth="1"/>
    <col min="13555" max="13555" width="15.42578125" style="16" customWidth="1"/>
    <col min="13556" max="13556" width="8" style="16" hidden="1" customWidth="1"/>
    <col min="13557" max="13557" width="7.140625" style="16" customWidth="1"/>
    <col min="13558" max="13558" width="8" style="16" hidden="1" customWidth="1"/>
    <col min="13559" max="13559" width="8.42578125" style="16" customWidth="1"/>
    <col min="13560" max="13560" width="6.28515625" style="16" customWidth="1"/>
    <col min="13561" max="13561" width="7.140625" style="16" customWidth="1"/>
    <col min="13562" max="13562" width="8.28515625" style="16" customWidth="1"/>
    <col min="13563" max="13563" width="6.28515625" style="16" customWidth="1"/>
    <col min="13564" max="13566" width="8.7109375" style="16" customWidth="1"/>
    <col min="13567" max="13567" width="9.28515625" style="16" customWidth="1"/>
    <col min="13568" max="13568" width="7.7109375" style="16" customWidth="1"/>
    <col min="13569" max="13569" width="7.85546875" style="16" customWidth="1"/>
    <col min="13570" max="13570" width="7.28515625" style="16" customWidth="1"/>
    <col min="13571" max="13571" width="6.85546875" style="16" customWidth="1"/>
    <col min="13572" max="13572" width="9.140625" style="16" customWidth="1"/>
    <col min="13573" max="13573" width="7.85546875" style="16" customWidth="1"/>
    <col min="13574" max="13574" width="7.42578125" style="16" customWidth="1"/>
    <col min="13575" max="13575" width="6.85546875" style="16" customWidth="1"/>
    <col min="13576" max="13576" width="7.85546875" style="16" customWidth="1"/>
    <col min="13577" max="13809" width="8" style="16"/>
    <col min="13810" max="13810" width="4.140625" style="16" customWidth="1"/>
    <col min="13811" max="13811" width="15.42578125" style="16" customWidth="1"/>
    <col min="13812" max="13812" width="8" style="16" hidden="1" customWidth="1"/>
    <col min="13813" max="13813" width="7.140625" style="16" customWidth="1"/>
    <col min="13814" max="13814" width="8" style="16" hidden="1" customWidth="1"/>
    <col min="13815" max="13815" width="8.42578125" style="16" customWidth="1"/>
    <col min="13816" max="13816" width="6.28515625" style="16" customWidth="1"/>
    <col min="13817" max="13817" width="7.140625" style="16" customWidth="1"/>
    <col min="13818" max="13818" width="8.28515625" style="16" customWidth="1"/>
    <col min="13819" max="13819" width="6.28515625" style="16" customWidth="1"/>
    <col min="13820" max="13822" width="8.7109375" style="16" customWidth="1"/>
    <col min="13823" max="13823" width="9.28515625" style="16" customWidth="1"/>
    <col min="13824" max="13824" width="7.7109375" style="16" customWidth="1"/>
    <col min="13825" max="13825" width="7.85546875" style="16" customWidth="1"/>
    <col min="13826" max="13826" width="7.28515625" style="16" customWidth="1"/>
    <col min="13827" max="13827" width="6.85546875" style="16" customWidth="1"/>
    <col min="13828" max="13828" width="9.140625" style="16" customWidth="1"/>
    <col min="13829" max="13829" width="7.85546875" style="16" customWidth="1"/>
    <col min="13830" max="13830" width="7.42578125" style="16" customWidth="1"/>
    <col min="13831" max="13831" width="6.85546875" style="16" customWidth="1"/>
    <col min="13832" max="13832" width="7.85546875" style="16" customWidth="1"/>
    <col min="13833" max="14065" width="8" style="16"/>
    <col min="14066" max="14066" width="4.140625" style="16" customWidth="1"/>
    <col min="14067" max="14067" width="15.42578125" style="16" customWidth="1"/>
    <col min="14068" max="14068" width="8" style="16" hidden="1" customWidth="1"/>
    <col min="14069" max="14069" width="7.140625" style="16" customWidth="1"/>
    <col min="14070" max="14070" width="8" style="16" hidden="1" customWidth="1"/>
    <col min="14071" max="14071" width="8.42578125" style="16" customWidth="1"/>
    <col min="14072" max="14072" width="6.28515625" style="16" customWidth="1"/>
    <col min="14073" max="14073" width="7.140625" style="16" customWidth="1"/>
    <col min="14074" max="14074" width="8.28515625" style="16" customWidth="1"/>
    <col min="14075" max="14075" width="6.28515625" style="16" customWidth="1"/>
    <col min="14076" max="14078" width="8.7109375" style="16" customWidth="1"/>
    <col min="14079" max="14079" width="9.28515625" style="16" customWidth="1"/>
    <col min="14080" max="14080" width="7.7109375" style="16" customWidth="1"/>
    <col min="14081" max="14081" width="7.85546875" style="16" customWidth="1"/>
    <col min="14082" max="14082" width="7.28515625" style="16" customWidth="1"/>
    <col min="14083" max="14083" width="6.85546875" style="16" customWidth="1"/>
    <col min="14084" max="14084" width="9.140625" style="16" customWidth="1"/>
    <col min="14085" max="14085" width="7.85546875" style="16" customWidth="1"/>
    <col min="14086" max="14086" width="7.42578125" style="16" customWidth="1"/>
    <col min="14087" max="14087" width="6.85546875" style="16" customWidth="1"/>
    <col min="14088" max="14088" width="7.85546875" style="16" customWidth="1"/>
    <col min="14089" max="14321" width="8" style="16"/>
    <col min="14322" max="14322" width="4.140625" style="16" customWidth="1"/>
    <col min="14323" max="14323" width="15.42578125" style="16" customWidth="1"/>
    <col min="14324" max="14324" width="8" style="16" hidden="1" customWidth="1"/>
    <col min="14325" max="14325" width="7.140625" style="16" customWidth="1"/>
    <col min="14326" max="14326" width="8" style="16" hidden="1" customWidth="1"/>
    <col min="14327" max="14327" width="8.42578125" style="16" customWidth="1"/>
    <col min="14328" max="14328" width="6.28515625" style="16" customWidth="1"/>
    <col min="14329" max="14329" width="7.140625" style="16" customWidth="1"/>
    <col min="14330" max="14330" width="8.28515625" style="16" customWidth="1"/>
    <col min="14331" max="14331" width="6.28515625" style="16" customWidth="1"/>
    <col min="14332" max="14334" width="8.7109375" style="16" customWidth="1"/>
    <col min="14335" max="14335" width="9.28515625" style="16" customWidth="1"/>
    <col min="14336" max="14336" width="7.7109375" style="16" customWidth="1"/>
    <col min="14337" max="14337" width="7.85546875" style="16" customWidth="1"/>
    <col min="14338" max="14338" width="7.28515625" style="16" customWidth="1"/>
    <col min="14339" max="14339" width="6.85546875" style="16" customWidth="1"/>
    <col min="14340" max="14340" width="9.140625" style="16" customWidth="1"/>
    <col min="14341" max="14341" width="7.85546875" style="16" customWidth="1"/>
    <col min="14342" max="14342" width="7.42578125" style="16" customWidth="1"/>
    <col min="14343" max="14343" width="6.85546875" style="16" customWidth="1"/>
    <col min="14344" max="14344" width="7.85546875" style="16" customWidth="1"/>
    <col min="14345" max="14577" width="8" style="16"/>
    <col min="14578" max="14578" width="4.140625" style="16" customWidth="1"/>
    <col min="14579" max="14579" width="15.42578125" style="16" customWidth="1"/>
    <col min="14580" max="14580" width="8" style="16" hidden="1" customWidth="1"/>
    <col min="14581" max="14581" width="7.140625" style="16" customWidth="1"/>
    <col min="14582" max="14582" width="8" style="16" hidden="1" customWidth="1"/>
    <col min="14583" max="14583" width="8.42578125" style="16" customWidth="1"/>
    <col min="14584" max="14584" width="6.28515625" style="16" customWidth="1"/>
    <col min="14585" max="14585" width="7.140625" style="16" customWidth="1"/>
    <col min="14586" max="14586" width="8.28515625" style="16" customWidth="1"/>
    <col min="14587" max="14587" width="6.28515625" style="16" customWidth="1"/>
    <col min="14588" max="14590" width="8.7109375" style="16" customWidth="1"/>
    <col min="14591" max="14591" width="9.28515625" style="16" customWidth="1"/>
    <col min="14592" max="14592" width="7.7109375" style="16" customWidth="1"/>
    <col min="14593" max="14593" width="7.85546875" style="16" customWidth="1"/>
    <col min="14594" max="14594" width="7.28515625" style="16" customWidth="1"/>
    <col min="14595" max="14595" width="6.85546875" style="16" customWidth="1"/>
    <col min="14596" max="14596" width="9.140625" style="16" customWidth="1"/>
    <col min="14597" max="14597" width="7.85546875" style="16" customWidth="1"/>
    <col min="14598" max="14598" width="7.42578125" style="16" customWidth="1"/>
    <col min="14599" max="14599" width="6.85546875" style="16" customWidth="1"/>
    <col min="14600" max="14600" width="7.85546875" style="16" customWidth="1"/>
    <col min="14601" max="14833" width="8" style="16"/>
    <col min="14834" max="14834" width="4.140625" style="16" customWidth="1"/>
    <col min="14835" max="14835" width="15.42578125" style="16" customWidth="1"/>
    <col min="14836" max="14836" width="8" style="16" hidden="1" customWidth="1"/>
    <col min="14837" max="14837" width="7.140625" style="16" customWidth="1"/>
    <col min="14838" max="14838" width="8" style="16" hidden="1" customWidth="1"/>
    <col min="14839" max="14839" width="8.42578125" style="16" customWidth="1"/>
    <col min="14840" max="14840" width="6.28515625" style="16" customWidth="1"/>
    <col min="14841" max="14841" width="7.140625" style="16" customWidth="1"/>
    <col min="14842" max="14842" width="8.28515625" style="16" customWidth="1"/>
    <col min="14843" max="14843" width="6.28515625" style="16" customWidth="1"/>
    <col min="14844" max="14846" width="8.7109375" style="16" customWidth="1"/>
    <col min="14847" max="14847" width="9.28515625" style="16" customWidth="1"/>
    <col min="14848" max="14848" width="7.7109375" style="16" customWidth="1"/>
    <col min="14849" max="14849" width="7.85546875" style="16" customWidth="1"/>
    <col min="14850" max="14850" width="7.28515625" style="16" customWidth="1"/>
    <col min="14851" max="14851" width="6.85546875" style="16" customWidth="1"/>
    <col min="14852" max="14852" width="9.140625" style="16" customWidth="1"/>
    <col min="14853" max="14853" width="7.85546875" style="16" customWidth="1"/>
    <col min="14854" max="14854" width="7.42578125" style="16" customWidth="1"/>
    <col min="14855" max="14855" width="6.85546875" style="16" customWidth="1"/>
    <col min="14856" max="14856" width="7.85546875" style="16" customWidth="1"/>
    <col min="14857" max="15089" width="8" style="16"/>
    <col min="15090" max="15090" width="4.140625" style="16" customWidth="1"/>
    <col min="15091" max="15091" width="15.42578125" style="16" customWidth="1"/>
    <col min="15092" max="15092" width="8" style="16" hidden="1" customWidth="1"/>
    <col min="15093" max="15093" width="7.140625" style="16" customWidth="1"/>
    <col min="15094" max="15094" width="8" style="16" hidden="1" customWidth="1"/>
    <col min="15095" max="15095" width="8.42578125" style="16" customWidth="1"/>
    <col min="15096" max="15096" width="6.28515625" style="16" customWidth="1"/>
    <col min="15097" max="15097" width="7.140625" style="16" customWidth="1"/>
    <col min="15098" max="15098" width="8.28515625" style="16" customWidth="1"/>
    <col min="15099" max="15099" width="6.28515625" style="16" customWidth="1"/>
    <col min="15100" max="15102" width="8.7109375" style="16" customWidth="1"/>
    <col min="15103" max="15103" width="9.28515625" style="16" customWidth="1"/>
    <col min="15104" max="15104" width="7.7109375" style="16" customWidth="1"/>
    <col min="15105" max="15105" width="7.85546875" style="16" customWidth="1"/>
    <col min="15106" max="15106" width="7.28515625" style="16" customWidth="1"/>
    <col min="15107" max="15107" width="6.85546875" style="16" customWidth="1"/>
    <col min="15108" max="15108" width="9.140625" style="16" customWidth="1"/>
    <col min="15109" max="15109" width="7.85546875" style="16" customWidth="1"/>
    <col min="15110" max="15110" width="7.42578125" style="16" customWidth="1"/>
    <col min="15111" max="15111" width="6.85546875" style="16" customWidth="1"/>
    <col min="15112" max="15112" width="7.85546875" style="16" customWidth="1"/>
    <col min="15113" max="15345" width="8" style="16"/>
    <col min="15346" max="15346" width="4.140625" style="16" customWidth="1"/>
    <col min="15347" max="15347" width="15.42578125" style="16" customWidth="1"/>
    <col min="15348" max="15348" width="8" style="16" hidden="1" customWidth="1"/>
    <col min="15349" max="15349" width="7.140625" style="16" customWidth="1"/>
    <col min="15350" max="15350" width="8" style="16" hidden="1" customWidth="1"/>
    <col min="15351" max="15351" width="8.42578125" style="16" customWidth="1"/>
    <col min="15352" max="15352" width="6.28515625" style="16" customWidth="1"/>
    <col min="15353" max="15353" width="7.140625" style="16" customWidth="1"/>
    <col min="15354" max="15354" width="8.28515625" style="16" customWidth="1"/>
    <col min="15355" max="15355" width="6.28515625" style="16" customWidth="1"/>
    <col min="15356" max="15358" width="8.7109375" style="16" customWidth="1"/>
    <col min="15359" max="15359" width="9.28515625" style="16" customWidth="1"/>
    <col min="15360" max="15360" width="7.7109375" style="16" customWidth="1"/>
    <col min="15361" max="15361" width="7.85546875" style="16" customWidth="1"/>
    <col min="15362" max="15362" width="7.28515625" style="16" customWidth="1"/>
    <col min="15363" max="15363" width="6.85546875" style="16" customWidth="1"/>
    <col min="15364" max="15364" width="9.140625" style="16" customWidth="1"/>
    <col min="15365" max="15365" width="7.85546875" style="16" customWidth="1"/>
    <col min="15366" max="15366" width="7.42578125" style="16" customWidth="1"/>
    <col min="15367" max="15367" width="6.85546875" style="16" customWidth="1"/>
    <col min="15368" max="15368" width="7.85546875" style="16" customWidth="1"/>
    <col min="15369" max="15601" width="8" style="16"/>
    <col min="15602" max="15602" width="4.140625" style="16" customWidth="1"/>
    <col min="15603" max="15603" width="15.42578125" style="16" customWidth="1"/>
    <col min="15604" max="15604" width="8" style="16" hidden="1" customWidth="1"/>
    <col min="15605" max="15605" width="7.140625" style="16" customWidth="1"/>
    <col min="15606" max="15606" width="8" style="16" hidden="1" customWidth="1"/>
    <col min="15607" max="15607" width="8.42578125" style="16" customWidth="1"/>
    <col min="15608" max="15608" width="6.28515625" style="16" customWidth="1"/>
    <col min="15609" max="15609" width="7.140625" style="16" customWidth="1"/>
    <col min="15610" max="15610" width="8.28515625" style="16" customWidth="1"/>
    <col min="15611" max="15611" width="6.28515625" style="16" customWidth="1"/>
    <col min="15612" max="15614" width="8.7109375" style="16" customWidth="1"/>
    <col min="15615" max="15615" width="9.28515625" style="16" customWidth="1"/>
    <col min="15616" max="15616" width="7.7109375" style="16" customWidth="1"/>
    <col min="15617" max="15617" width="7.85546875" style="16" customWidth="1"/>
    <col min="15618" max="15618" width="7.28515625" style="16" customWidth="1"/>
    <col min="15619" max="15619" width="6.85546875" style="16" customWidth="1"/>
    <col min="15620" max="15620" width="9.140625" style="16" customWidth="1"/>
    <col min="15621" max="15621" width="7.85546875" style="16" customWidth="1"/>
    <col min="15622" max="15622" width="7.42578125" style="16" customWidth="1"/>
    <col min="15623" max="15623" width="6.85546875" style="16" customWidth="1"/>
    <col min="15624" max="15624" width="7.85546875" style="16" customWidth="1"/>
    <col min="15625" max="15857" width="8" style="16"/>
    <col min="15858" max="15858" width="4.140625" style="16" customWidth="1"/>
    <col min="15859" max="15859" width="15.42578125" style="16" customWidth="1"/>
    <col min="15860" max="15860" width="8" style="16" hidden="1" customWidth="1"/>
    <col min="15861" max="15861" width="7.140625" style="16" customWidth="1"/>
    <col min="15862" max="15862" width="8" style="16" hidden="1" customWidth="1"/>
    <col min="15863" max="15863" width="8.42578125" style="16" customWidth="1"/>
    <col min="15864" max="15864" width="6.28515625" style="16" customWidth="1"/>
    <col min="15865" max="15865" width="7.140625" style="16" customWidth="1"/>
    <col min="15866" max="15866" width="8.28515625" style="16" customWidth="1"/>
    <col min="15867" max="15867" width="6.28515625" style="16" customWidth="1"/>
    <col min="15868" max="15870" width="8.7109375" style="16" customWidth="1"/>
    <col min="15871" max="15871" width="9.28515625" style="16" customWidth="1"/>
    <col min="15872" max="15872" width="7.7109375" style="16" customWidth="1"/>
    <col min="15873" max="15873" width="7.85546875" style="16" customWidth="1"/>
    <col min="15874" max="15874" width="7.28515625" style="16" customWidth="1"/>
    <col min="15875" max="15875" width="6.85546875" style="16" customWidth="1"/>
    <col min="15876" max="15876" width="9.140625" style="16" customWidth="1"/>
    <col min="15877" max="15877" width="7.85546875" style="16" customWidth="1"/>
    <col min="15878" max="15878" width="7.42578125" style="16" customWidth="1"/>
    <col min="15879" max="15879" width="6.85546875" style="16" customWidth="1"/>
    <col min="15880" max="15880" width="7.85546875" style="16" customWidth="1"/>
    <col min="15881" max="16113" width="8" style="16"/>
    <col min="16114" max="16114" width="4.140625" style="16" customWidth="1"/>
    <col min="16115" max="16115" width="15.42578125" style="16" customWidth="1"/>
    <col min="16116" max="16116" width="8" style="16" hidden="1" customWidth="1"/>
    <col min="16117" max="16117" width="7.140625" style="16" customWidth="1"/>
    <col min="16118" max="16118" width="8" style="16" hidden="1" customWidth="1"/>
    <col min="16119" max="16119" width="8.42578125" style="16" customWidth="1"/>
    <col min="16120" max="16120" width="6.28515625" style="16" customWidth="1"/>
    <col min="16121" max="16121" width="7.140625" style="16" customWidth="1"/>
    <col min="16122" max="16122" width="8.28515625" style="16" customWidth="1"/>
    <col min="16123" max="16123" width="6.28515625" style="16" customWidth="1"/>
    <col min="16124" max="16126" width="8.7109375" style="16" customWidth="1"/>
    <col min="16127" max="16127" width="9.28515625" style="16" customWidth="1"/>
    <col min="16128" max="16128" width="7.7109375" style="16" customWidth="1"/>
    <col min="16129" max="16129" width="7.85546875" style="16" customWidth="1"/>
    <col min="16130" max="16130" width="7.28515625" style="16" customWidth="1"/>
    <col min="16131" max="16131" width="6.85546875" style="16" customWidth="1"/>
    <col min="16132" max="16132" width="9.140625" style="16" customWidth="1"/>
    <col min="16133" max="16133" width="7.85546875" style="16" customWidth="1"/>
    <col min="16134" max="16134" width="7.42578125" style="16" customWidth="1"/>
    <col min="16135" max="16135" width="6.85546875" style="16" customWidth="1"/>
    <col min="16136" max="16136" width="7.85546875" style="16" customWidth="1"/>
    <col min="16137" max="16384" width="8" style="16"/>
  </cols>
  <sheetData>
    <row r="1" spans="1:30" ht="39.75" customHeight="1">
      <c r="A1" s="298" t="s">
        <v>177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15"/>
    </row>
    <row r="2" spans="1:30" ht="15.75" customHeight="1">
      <c r="A2" s="299" t="s">
        <v>189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17"/>
    </row>
    <row r="3" spans="1:30" ht="24" customHeight="1">
      <c r="A3" s="190"/>
      <c r="B3" s="190"/>
      <c r="C3" s="190"/>
      <c r="D3" s="191"/>
      <c r="E3" s="192"/>
      <c r="F3" s="190"/>
      <c r="G3" s="190"/>
      <c r="H3" s="190"/>
      <c r="I3" s="190"/>
      <c r="J3" s="190"/>
      <c r="K3" s="190"/>
      <c r="L3" s="190"/>
      <c r="M3" s="300" t="s">
        <v>38</v>
      </c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17"/>
    </row>
    <row r="4" spans="1:30" ht="45" customHeight="1">
      <c r="A4" s="301" t="s">
        <v>39</v>
      </c>
      <c r="B4" s="304" t="s">
        <v>40</v>
      </c>
      <c r="C4" s="304" t="s">
        <v>41</v>
      </c>
      <c r="D4" s="307" t="s">
        <v>42</v>
      </c>
      <c r="E4" s="293" t="s">
        <v>43</v>
      </c>
      <c r="F4" s="293" t="s">
        <v>44</v>
      </c>
      <c r="G4" s="293" t="s">
        <v>45</v>
      </c>
      <c r="H4" s="311" t="s">
        <v>46</v>
      </c>
      <c r="I4" s="312"/>
      <c r="J4" s="312"/>
      <c r="K4" s="312"/>
      <c r="L4" s="312"/>
      <c r="M4" s="313"/>
      <c r="N4" s="311" t="s">
        <v>47</v>
      </c>
      <c r="O4" s="312"/>
      <c r="P4" s="312"/>
      <c r="Q4" s="313"/>
      <c r="R4" s="293" t="s">
        <v>48</v>
      </c>
      <c r="S4" s="311" t="s">
        <v>49</v>
      </c>
      <c r="T4" s="312"/>
      <c r="U4" s="312"/>
      <c r="V4" s="313"/>
      <c r="W4" s="293" t="s">
        <v>50</v>
      </c>
      <c r="X4" s="20">
        <f>697332</f>
        <v>697332</v>
      </c>
      <c r="AD4" s="21" t="e">
        <f>#REF!-#REF!-'[2]PB 01 Nguồn năm 2026'!K8</f>
        <v>#REF!</v>
      </c>
    </row>
    <row r="5" spans="1:30" ht="15.75" customHeight="1">
      <c r="A5" s="302"/>
      <c r="B5" s="305"/>
      <c r="C5" s="305"/>
      <c r="D5" s="308"/>
      <c r="E5" s="310"/>
      <c r="F5" s="310"/>
      <c r="G5" s="310"/>
      <c r="H5" s="293" t="s">
        <v>51</v>
      </c>
      <c r="I5" s="295" t="s">
        <v>52</v>
      </c>
      <c r="J5" s="296"/>
      <c r="K5" s="296"/>
      <c r="L5" s="296"/>
      <c r="M5" s="297"/>
      <c r="N5" s="293" t="s">
        <v>53</v>
      </c>
      <c r="O5" s="295" t="s">
        <v>52</v>
      </c>
      <c r="P5" s="296"/>
      <c r="Q5" s="297"/>
      <c r="R5" s="310"/>
      <c r="S5" s="293" t="s">
        <v>54</v>
      </c>
      <c r="T5" s="295" t="s">
        <v>52</v>
      </c>
      <c r="U5" s="296"/>
      <c r="V5" s="297"/>
      <c r="W5" s="310"/>
      <c r="X5" s="20">
        <v>62354</v>
      </c>
    </row>
    <row r="6" spans="1:30" ht="16.5" customHeight="1">
      <c r="A6" s="303"/>
      <c r="B6" s="306"/>
      <c r="C6" s="306"/>
      <c r="D6" s="309"/>
      <c r="E6" s="294"/>
      <c r="F6" s="294"/>
      <c r="G6" s="294"/>
      <c r="H6" s="294"/>
      <c r="I6" s="236" t="s">
        <v>55</v>
      </c>
      <c r="J6" s="236" t="s">
        <v>56</v>
      </c>
      <c r="K6" s="236"/>
      <c r="L6" s="236" t="s">
        <v>57</v>
      </c>
      <c r="M6" s="236" t="s">
        <v>58</v>
      </c>
      <c r="N6" s="294"/>
      <c r="O6" s="236" t="s">
        <v>59</v>
      </c>
      <c r="P6" s="236" t="s">
        <v>60</v>
      </c>
      <c r="Q6" s="236" t="s">
        <v>61</v>
      </c>
      <c r="R6" s="294"/>
      <c r="S6" s="294"/>
      <c r="T6" s="236" t="s">
        <v>59</v>
      </c>
      <c r="U6" s="236" t="s">
        <v>60</v>
      </c>
      <c r="V6" s="236" t="s">
        <v>62</v>
      </c>
      <c r="W6" s="294"/>
      <c r="X6" s="20">
        <f>X4+X5</f>
        <v>759686</v>
      </c>
      <c r="Y6" s="21" t="e">
        <f>#REF!-564400</f>
        <v>#REF!</v>
      </c>
      <c r="AD6" s="21" t="e">
        <f>#REF!+'[2]PB 02 DA chuyển tiếp'!I8</f>
        <v>#REF!</v>
      </c>
    </row>
    <row r="7" spans="1:30" s="17" customFormat="1" ht="16.5" customHeight="1">
      <c r="A7" s="193">
        <v>1</v>
      </c>
      <c r="B7" s="194">
        <v>2</v>
      </c>
      <c r="C7" s="194">
        <v>3</v>
      </c>
      <c r="D7" s="195">
        <v>4</v>
      </c>
      <c r="E7" s="196">
        <v>5</v>
      </c>
      <c r="F7" s="194">
        <v>6</v>
      </c>
      <c r="G7" s="194">
        <v>7</v>
      </c>
      <c r="H7" s="194">
        <v>8</v>
      </c>
      <c r="I7" s="194">
        <v>9</v>
      </c>
      <c r="J7" s="194">
        <v>10</v>
      </c>
      <c r="K7" s="194"/>
      <c r="L7" s="194">
        <v>11</v>
      </c>
      <c r="M7" s="194">
        <v>12</v>
      </c>
      <c r="N7" s="194">
        <v>13</v>
      </c>
      <c r="O7" s="194">
        <v>14</v>
      </c>
      <c r="P7" s="194">
        <v>15</v>
      </c>
      <c r="Q7" s="194">
        <v>16</v>
      </c>
      <c r="R7" s="194">
        <v>17</v>
      </c>
      <c r="S7" s="194">
        <v>18</v>
      </c>
      <c r="T7" s="194">
        <v>19</v>
      </c>
      <c r="U7" s="194">
        <v>20</v>
      </c>
      <c r="V7" s="194">
        <v>21</v>
      </c>
      <c r="W7" s="194">
        <v>13</v>
      </c>
      <c r="X7" s="22"/>
      <c r="AA7" s="17">
        <v>8.8200000000000001E-2</v>
      </c>
    </row>
    <row r="8" spans="1:30" s="25" customFormat="1" ht="16.5" customHeight="1">
      <c r="A8" s="197"/>
      <c r="B8" s="198" t="s">
        <v>190</v>
      </c>
      <c r="C8" s="199"/>
      <c r="D8" s="200"/>
      <c r="E8" s="199"/>
      <c r="F8" s="199"/>
      <c r="G8" s="199"/>
      <c r="H8" s="199"/>
      <c r="I8" s="199"/>
      <c r="J8" s="199"/>
      <c r="K8" s="199"/>
      <c r="L8" s="199"/>
      <c r="M8" s="199">
        <f>M9</f>
        <v>608414.42848450027</v>
      </c>
      <c r="N8" s="198" t="e">
        <f t="shared" ref="N8:V8" si="0">SUM(N13:N13)</f>
        <v>#REF!</v>
      </c>
      <c r="O8" s="198" t="e">
        <f t="shared" si="0"/>
        <v>#REF!</v>
      </c>
      <c r="P8" s="198" t="e">
        <f t="shared" si="0"/>
        <v>#REF!</v>
      </c>
      <c r="Q8" s="198" t="e">
        <f t="shared" si="0"/>
        <v>#REF!</v>
      </c>
      <c r="R8" s="198" t="e">
        <f t="shared" si="0"/>
        <v>#REF!</v>
      </c>
      <c r="S8" s="198" t="e">
        <f t="shared" si="0"/>
        <v>#REF!</v>
      </c>
      <c r="T8" s="198" t="e">
        <f t="shared" si="0"/>
        <v>#REF!</v>
      </c>
      <c r="U8" s="198" t="e">
        <f t="shared" si="0"/>
        <v>#REF!</v>
      </c>
      <c r="V8" s="198" t="e">
        <f t="shared" si="0"/>
        <v>#REF!</v>
      </c>
      <c r="W8" s="198"/>
      <c r="X8" s="23" t="e">
        <f>#REF!-#REF!</f>
        <v>#REF!</v>
      </c>
      <c r="Y8" s="24">
        <f>F8-'[2]PB 01 Nguồn năm 2026'!F9</f>
        <v>-291784.49400000001</v>
      </c>
      <c r="Z8" s="24"/>
      <c r="AD8" s="24">
        <f>F8-'[2]PB 01 Nguồn năm 2026'!F9</f>
        <v>-291784.49400000001</v>
      </c>
    </row>
    <row r="9" spans="1:30" s="25" customFormat="1" ht="50.25" customHeight="1">
      <c r="A9" s="197"/>
      <c r="B9" s="201" t="s">
        <v>64</v>
      </c>
      <c r="C9" s="202"/>
      <c r="D9" s="203"/>
      <c r="E9" s="202"/>
      <c r="F9" s="204">
        <f>F10+F11</f>
        <v>3379642.0019999999</v>
      </c>
      <c r="G9" s="204">
        <f t="shared" ref="G9:J9" si="1">G10+G11</f>
        <v>1225555.3333333333</v>
      </c>
      <c r="H9" s="204">
        <f t="shared" si="1"/>
        <v>2154086.6686666664</v>
      </c>
      <c r="I9" s="204">
        <f t="shared" si="1"/>
        <v>323113.00029999996</v>
      </c>
      <c r="J9" s="204">
        <f t="shared" si="1"/>
        <v>1190537.4278566665</v>
      </c>
      <c r="K9" s="204"/>
      <c r="L9" s="204">
        <f>L10+L11</f>
        <v>93299.578692166659</v>
      </c>
      <c r="M9" s="204">
        <f>M10+M11</f>
        <v>608414.42848450027</v>
      </c>
      <c r="N9" s="198"/>
      <c r="O9" s="198"/>
      <c r="P9" s="198"/>
      <c r="Q9" s="198"/>
      <c r="R9" s="198"/>
      <c r="S9" s="198"/>
      <c r="T9" s="198"/>
      <c r="U9" s="198"/>
      <c r="V9" s="198"/>
      <c r="W9" s="205"/>
      <c r="X9" s="27" t="e">
        <f>#REF!-#REF!</f>
        <v>#REF!</v>
      </c>
      <c r="Y9" s="24" t="e">
        <f>#REF!-'[2]PB 01 Nguồn năm 2026'!N9</f>
        <v>#REF!</v>
      </c>
      <c r="Z9" s="24"/>
      <c r="AD9" s="24">
        <f>M8-'[2]PB 01 Nguồn năm 2026'!K9</f>
        <v>567614.26766450028</v>
      </c>
    </row>
    <row r="10" spans="1:30" s="25" customFormat="1" ht="48.75" customHeight="1">
      <c r="A10" s="206">
        <v>1</v>
      </c>
      <c r="B10" s="207" t="s">
        <v>65</v>
      </c>
      <c r="C10" s="199"/>
      <c r="D10" s="200"/>
      <c r="E10" s="199"/>
      <c r="F10" s="208">
        <v>55490</v>
      </c>
      <c r="G10" s="198"/>
      <c r="H10" s="208">
        <f>F10</f>
        <v>55490</v>
      </c>
      <c r="I10" s="208">
        <f>H10*0.15</f>
        <v>8323.5</v>
      </c>
      <c r="J10" s="208">
        <f>(H10-I10)*0.1</f>
        <v>4716.6500000000005</v>
      </c>
      <c r="K10" s="208"/>
      <c r="L10" s="208">
        <f>(F10-I10-J10-K10)*0.05</f>
        <v>2122.4924999999998</v>
      </c>
      <c r="M10" s="208">
        <f>H10-I10-J10-K10-L10</f>
        <v>40327.357499999998</v>
      </c>
      <c r="N10" s="198"/>
      <c r="O10" s="198"/>
      <c r="P10" s="198"/>
      <c r="Q10" s="198"/>
      <c r="R10" s="198"/>
      <c r="S10" s="198"/>
      <c r="T10" s="198"/>
      <c r="U10" s="198"/>
      <c r="V10" s="198"/>
      <c r="W10" s="181" t="s">
        <v>66</v>
      </c>
      <c r="X10" s="28">
        <f>697178+32430</f>
        <v>729608</v>
      </c>
      <c r="Z10" s="24"/>
      <c r="AD10" s="24">
        <f>+M8-40800</f>
        <v>567614.42848450027</v>
      </c>
    </row>
    <row r="11" spans="1:30" ht="98.45" customHeight="1">
      <c r="A11" s="206">
        <v>2</v>
      </c>
      <c r="B11" s="201" t="s">
        <v>67</v>
      </c>
      <c r="C11" s="199">
        <f>SUM(C12:C22)</f>
        <v>173.35999999999999</v>
      </c>
      <c r="D11" s="209">
        <f>SUM(D12:D22)</f>
        <v>60.672801000000007</v>
      </c>
      <c r="E11" s="199"/>
      <c r="F11" s="199">
        <f t="shared" ref="F11:J11" si="2">SUM(F12:F26)</f>
        <v>3324152.0019999999</v>
      </c>
      <c r="G11" s="199">
        <f t="shared" si="2"/>
        <v>1225555.3333333333</v>
      </c>
      <c r="H11" s="199">
        <f t="shared" si="2"/>
        <v>2098596.6686666664</v>
      </c>
      <c r="I11" s="199">
        <f t="shared" si="2"/>
        <v>314789.50029999996</v>
      </c>
      <c r="J11" s="199">
        <f t="shared" si="2"/>
        <v>1185820.7778566666</v>
      </c>
      <c r="K11" s="199"/>
      <c r="L11" s="199">
        <f>(F11-I11-J11-K11)*0.05</f>
        <v>91177.086192166666</v>
      </c>
      <c r="M11" s="199">
        <f>SUM(M12:M26)</f>
        <v>568087.07098450023</v>
      </c>
      <c r="N11" s="198"/>
      <c r="O11" s="198"/>
      <c r="P11" s="198"/>
      <c r="Q11" s="198"/>
      <c r="R11" s="198"/>
      <c r="S11" s="198"/>
      <c r="T11" s="198"/>
      <c r="U11" s="198"/>
      <c r="V11" s="198"/>
      <c r="W11" s="235"/>
      <c r="X11" s="32"/>
      <c r="Y11" s="16">
        <v>2026</v>
      </c>
      <c r="Z11" s="21">
        <f>M11+M12+M13+M14</f>
        <v>681013.13588450023</v>
      </c>
    </row>
    <row r="12" spans="1:30" s="33" customFormat="1" ht="70.150000000000006" customHeight="1">
      <c r="A12" s="29">
        <v>1</v>
      </c>
      <c r="B12" s="210" t="s">
        <v>68</v>
      </c>
      <c r="C12" s="30">
        <v>9.85</v>
      </c>
      <c r="D12" s="211">
        <f>+'[3]Dự Kiến nguồn vốn'!G20/10000</f>
        <v>4.242</v>
      </c>
      <c r="E12" s="212">
        <v>2</v>
      </c>
      <c r="F12" s="208">
        <f>D12*E12*10000</f>
        <v>84840</v>
      </c>
      <c r="G12" s="213">
        <f>'[3]Dự Kiến nguồn vốn'!O20/1000000</f>
        <v>47000</v>
      </c>
      <c r="H12" s="208">
        <f>F12-G12</f>
        <v>37840</v>
      </c>
      <c r="I12" s="208">
        <f>H12*0.15</f>
        <v>5676</v>
      </c>
      <c r="J12" s="208">
        <f>(H12-I12)*0.1</f>
        <v>3216.4</v>
      </c>
      <c r="K12" s="208"/>
      <c r="L12" s="208">
        <f t="shared" ref="L12:L26" si="3">(H12-I12-J12-K12)*0.05</f>
        <v>1447.38</v>
      </c>
      <c r="M12" s="208">
        <f t="shared" ref="M12:M26" si="4">H12-I12-J12-K12-L12</f>
        <v>27500.219999999998</v>
      </c>
      <c r="N12" s="214"/>
      <c r="O12" s="214"/>
      <c r="P12" s="214"/>
      <c r="Q12" s="215"/>
      <c r="R12" s="215"/>
      <c r="S12" s="216"/>
      <c r="T12" s="216"/>
      <c r="U12" s="216"/>
      <c r="V12" s="217"/>
      <c r="W12" s="218" t="s">
        <v>69</v>
      </c>
      <c r="X12" s="32"/>
      <c r="Y12" s="33">
        <v>2026</v>
      </c>
    </row>
    <row r="13" spans="1:30" s="33" customFormat="1" ht="70.150000000000006" customHeight="1">
      <c r="A13" s="29">
        <v>2</v>
      </c>
      <c r="B13" s="219" t="s">
        <v>70</v>
      </c>
      <c r="C13" s="31">
        <v>25.79</v>
      </c>
      <c r="D13" s="220">
        <v>9.6999999999999993</v>
      </c>
      <c r="E13" s="221">
        <v>4.0389999999999997</v>
      </c>
      <c r="F13" s="208">
        <f>D13*E13*10000</f>
        <v>391782.99999999994</v>
      </c>
      <c r="G13" s="213">
        <f>'[3]Dự Kiến nguồn vốn'!O6/1000000</f>
        <v>93333.333333333299</v>
      </c>
      <c r="H13" s="208">
        <f>F13-G13</f>
        <v>298449.66666666663</v>
      </c>
      <c r="I13" s="208">
        <f>H13*0.15</f>
        <v>44767.44999999999</v>
      </c>
      <c r="J13" s="208">
        <f>(H13-I13)*0.7</f>
        <v>177577.55166666664</v>
      </c>
      <c r="K13" s="208"/>
      <c r="L13" s="208">
        <f t="shared" si="3"/>
        <v>3805.2332500000007</v>
      </c>
      <c r="M13" s="208">
        <f t="shared" si="4"/>
        <v>72299.431750000003</v>
      </c>
      <c r="N13" s="205" t="e">
        <f>F13-#REF!</f>
        <v>#REF!</v>
      </c>
      <c r="O13" s="205" t="e">
        <f>N13*20%</f>
        <v>#REF!</v>
      </c>
      <c r="P13" s="205" t="e">
        <f>(N13-O13)*0.1</f>
        <v>#REF!</v>
      </c>
      <c r="Q13" s="205" t="e">
        <f>N13-O13-P13</f>
        <v>#REF!</v>
      </c>
      <c r="R13" s="205" t="e">
        <f>41354-#REF!</f>
        <v>#REF!</v>
      </c>
      <c r="S13" s="205" t="e">
        <f>(D13-#REF!)*E13*10000-R13</f>
        <v>#REF!</v>
      </c>
      <c r="T13" s="205" t="e">
        <f>S13*0.2</f>
        <v>#REF!</v>
      </c>
      <c r="U13" s="205" t="e">
        <f>(S13-T13)*10/100</f>
        <v>#REF!</v>
      </c>
      <c r="V13" s="205" t="e">
        <f>S13-T13-U13</f>
        <v>#REF!</v>
      </c>
      <c r="W13" s="218" t="s">
        <v>71</v>
      </c>
      <c r="X13" s="32"/>
      <c r="Y13" s="33">
        <v>2026</v>
      </c>
    </row>
    <row r="14" spans="1:30" s="33" customFormat="1" ht="70.150000000000006" customHeight="1">
      <c r="A14" s="29">
        <v>3</v>
      </c>
      <c r="B14" s="34" t="s">
        <v>72</v>
      </c>
      <c r="C14" s="35">
        <v>4.83</v>
      </c>
      <c r="D14" s="211">
        <f>'[3]Dự Kiến nguồn vốn'!G7/10000</f>
        <v>1.8733</v>
      </c>
      <c r="E14" s="212">
        <v>3.8</v>
      </c>
      <c r="F14" s="208">
        <f>D14*E14*10000</f>
        <v>71185.399999999994</v>
      </c>
      <c r="G14" s="213">
        <f>'[3]Dự Kiến nguồn vốn'!O7/1000000</f>
        <v>17000</v>
      </c>
      <c r="H14" s="208">
        <f t="shared" ref="H14:H26" si="5">F14-G14</f>
        <v>54185.399999999994</v>
      </c>
      <c r="I14" s="208">
        <f t="shared" ref="I14:I26" si="6">H14*0.15</f>
        <v>8127.8099999999986</v>
      </c>
      <c r="J14" s="208">
        <f>(H14-I14)*0.7</f>
        <v>32240.312999999995</v>
      </c>
      <c r="K14" s="208"/>
      <c r="L14" s="208">
        <f t="shared" si="3"/>
        <v>690.86385000000018</v>
      </c>
      <c r="M14" s="208">
        <f t="shared" si="4"/>
        <v>13126.413150000002</v>
      </c>
      <c r="N14" s="205"/>
      <c r="O14" s="205"/>
      <c r="P14" s="205"/>
      <c r="Q14" s="205"/>
      <c r="R14" s="205"/>
      <c r="S14" s="205"/>
      <c r="T14" s="205"/>
      <c r="U14" s="205"/>
      <c r="V14" s="205"/>
      <c r="W14" s="218" t="s">
        <v>71</v>
      </c>
      <c r="X14" s="32"/>
      <c r="Y14" s="33">
        <v>2026</v>
      </c>
    </row>
    <row r="15" spans="1:30" ht="70.150000000000006" customHeight="1">
      <c r="A15" s="29">
        <v>4</v>
      </c>
      <c r="B15" s="34" t="s">
        <v>73</v>
      </c>
      <c r="C15" s="31">
        <v>15.4</v>
      </c>
      <c r="D15" s="211">
        <f>'[3]Dự Kiến nguồn vốn'!G8/10000</f>
        <v>5.3214800000000002</v>
      </c>
      <c r="E15" s="212">
        <v>4.0999999999999996</v>
      </c>
      <c r="F15" s="208">
        <f t="shared" ref="F15:F26" si="7">D15*E15*10000</f>
        <v>218180.68</v>
      </c>
      <c r="G15" s="213">
        <f>'[3]Dự Kiến nguồn vốn'!W8/1000000</f>
        <v>69666</v>
      </c>
      <c r="H15" s="208">
        <f t="shared" si="5"/>
        <v>148514.68</v>
      </c>
      <c r="I15" s="208">
        <f t="shared" si="6"/>
        <v>22277.201999999997</v>
      </c>
      <c r="J15" s="208">
        <f t="shared" ref="J15:J26" si="8">(H15-I15)*0.7</f>
        <v>88366.234599999996</v>
      </c>
      <c r="K15" s="208"/>
      <c r="L15" s="208">
        <f t="shared" si="3"/>
        <v>1893.5621700000004</v>
      </c>
      <c r="M15" s="208">
        <f t="shared" si="4"/>
        <v>35977.681230000009</v>
      </c>
      <c r="N15" s="205"/>
      <c r="O15" s="205"/>
      <c r="P15" s="205"/>
      <c r="Q15" s="205"/>
      <c r="R15" s="205"/>
      <c r="S15" s="205"/>
      <c r="T15" s="205"/>
      <c r="U15" s="205"/>
      <c r="V15" s="205"/>
      <c r="W15" s="218" t="s">
        <v>71</v>
      </c>
      <c r="X15" s="32"/>
      <c r="Y15" s="16">
        <v>2027</v>
      </c>
      <c r="Z15" s="21">
        <f>M15+M16+M17+M18</f>
        <v>115143.35379450003</v>
      </c>
    </row>
    <row r="16" spans="1:30" ht="70.150000000000006" customHeight="1">
      <c r="A16" s="29">
        <v>5</v>
      </c>
      <c r="B16" s="222" t="s">
        <v>74</v>
      </c>
      <c r="C16" s="223">
        <v>16.89</v>
      </c>
      <c r="D16" s="211">
        <f>'[3]Dự Kiến nguồn vốn'!G9/10000</f>
        <v>4.8447500000000003</v>
      </c>
      <c r="E16" s="212">
        <v>4.2</v>
      </c>
      <c r="F16" s="208">
        <f t="shared" si="7"/>
        <v>203479.5</v>
      </c>
      <c r="G16" s="213">
        <f>'[3]Dự Kiến nguồn vốn'!S9/1000000</f>
        <v>80000</v>
      </c>
      <c r="H16" s="208">
        <f t="shared" si="5"/>
        <v>123479.5</v>
      </c>
      <c r="I16" s="208">
        <f t="shared" si="6"/>
        <v>18521.924999999999</v>
      </c>
      <c r="J16" s="208">
        <f t="shared" si="8"/>
        <v>73470.302499999991</v>
      </c>
      <c r="K16" s="208"/>
      <c r="L16" s="208">
        <f t="shared" si="3"/>
        <v>1574.3636250000004</v>
      </c>
      <c r="M16" s="208">
        <f t="shared" si="4"/>
        <v>29912.908875000005</v>
      </c>
      <c r="N16" s="205"/>
      <c r="O16" s="205"/>
      <c r="P16" s="205"/>
      <c r="Q16" s="205"/>
      <c r="R16" s="205"/>
      <c r="S16" s="205"/>
      <c r="T16" s="205"/>
      <c r="U16" s="205"/>
      <c r="V16" s="205"/>
      <c r="W16" s="218" t="s">
        <v>71</v>
      </c>
      <c r="X16" s="32"/>
      <c r="Y16" s="16">
        <v>2027</v>
      </c>
    </row>
    <row r="17" spans="1:26" ht="70.150000000000006" customHeight="1">
      <c r="A17" s="29">
        <v>6</v>
      </c>
      <c r="B17" s="224" t="s">
        <v>75</v>
      </c>
      <c r="C17" s="211">
        <v>21.22</v>
      </c>
      <c r="D17" s="211">
        <f>'[3]Dự Kiến nguồn vốn'!G10/10000</f>
        <v>7.6807710000000009</v>
      </c>
      <c r="E17" s="212">
        <v>4.2</v>
      </c>
      <c r="F17" s="208">
        <f t="shared" si="7"/>
        <v>322592.38200000004</v>
      </c>
      <c r="G17" s="213">
        <f>'[3]Dự Kiến nguồn vốn'!S10/1000000</f>
        <v>172000</v>
      </c>
      <c r="H17" s="208">
        <f t="shared" si="5"/>
        <v>150592.38200000004</v>
      </c>
      <c r="I17" s="208">
        <f t="shared" si="6"/>
        <v>22588.857300000007</v>
      </c>
      <c r="J17" s="208">
        <f t="shared" si="8"/>
        <v>89602.467290000015</v>
      </c>
      <c r="K17" s="208"/>
      <c r="L17" s="208">
        <f t="shared" si="3"/>
        <v>1920.0528705000013</v>
      </c>
      <c r="M17" s="208">
        <f t="shared" si="4"/>
        <v>36481.00453950002</v>
      </c>
      <c r="N17" s="205"/>
      <c r="O17" s="205"/>
      <c r="P17" s="205"/>
      <c r="Q17" s="205"/>
      <c r="R17" s="205"/>
      <c r="S17" s="205"/>
      <c r="T17" s="205"/>
      <c r="U17" s="205"/>
      <c r="V17" s="205"/>
      <c r="W17" s="218" t="s">
        <v>71</v>
      </c>
      <c r="X17" s="32"/>
      <c r="Y17" s="16">
        <v>2027</v>
      </c>
    </row>
    <row r="18" spans="1:26" ht="70.150000000000006" customHeight="1">
      <c r="A18" s="29">
        <v>7</v>
      </c>
      <c r="B18" s="222" t="s">
        <v>76</v>
      </c>
      <c r="C18" s="223">
        <v>10.01</v>
      </c>
      <c r="D18" s="211">
        <f>'[3]Dự Kiến nguồn vốn'!G11/10000</f>
        <v>2.3267000000000002</v>
      </c>
      <c r="E18" s="212">
        <v>4.2</v>
      </c>
      <c r="F18" s="208">
        <f t="shared" si="7"/>
        <v>97721.400000000023</v>
      </c>
      <c r="G18" s="213">
        <f>'[3]Dự Kiến nguồn vốn'!S11/1000000</f>
        <v>45000</v>
      </c>
      <c r="H18" s="208">
        <f t="shared" si="5"/>
        <v>52721.400000000023</v>
      </c>
      <c r="I18" s="208">
        <f t="shared" si="6"/>
        <v>7908.2100000000028</v>
      </c>
      <c r="J18" s="208">
        <f t="shared" si="8"/>
        <v>31369.233000000011</v>
      </c>
      <c r="K18" s="208"/>
      <c r="L18" s="208">
        <f t="shared" si="3"/>
        <v>672.19785000000036</v>
      </c>
      <c r="M18" s="208">
        <f t="shared" si="4"/>
        <v>12771.759150000005</v>
      </c>
      <c r="N18" s="205"/>
      <c r="O18" s="205"/>
      <c r="P18" s="205"/>
      <c r="Q18" s="205"/>
      <c r="R18" s="205"/>
      <c r="S18" s="205"/>
      <c r="T18" s="205"/>
      <c r="U18" s="205"/>
      <c r="V18" s="205"/>
      <c r="W18" s="218" t="s">
        <v>71</v>
      </c>
      <c r="X18" s="32"/>
      <c r="Y18" s="16">
        <v>2027</v>
      </c>
    </row>
    <row r="19" spans="1:26" ht="70.150000000000006" customHeight="1">
      <c r="A19" s="29">
        <v>8</v>
      </c>
      <c r="B19" s="222" t="s">
        <v>77</v>
      </c>
      <c r="C19" s="223">
        <v>20.69</v>
      </c>
      <c r="D19" s="211">
        <f>'[3]Dự Kiến nguồn vốn'!G12/10000</f>
        <v>7.4862899999999994</v>
      </c>
      <c r="E19" s="212">
        <v>4.2</v>
      </c>
      <c r="F19" s="208">
        <f t="shared" si="7"/>
        <v>314424.18</v>
      </c>
      <c r="G19" s="213">
        <f>'[3]Dự Kiến nguồn vốn'!S12/1000000</f>
        <v>95000</v>
      </c>
      <c r="H19" s="208">
        <f t="shared" si="5"/>
        <v>219424.18</v>
      </c>
      <c r="I19" s="208">
        <f t="shared" si="6"/>
        <v>32913.627</v>
      </c>
      <c r="J19" s="208">
        <f t="shared" si="8"/>
        <v>130557.38709999998</v>
      </c>
      <c r="K19" s="208"/>
      <c r="L19" s="208">
        <f t="shared" si="3"/>
        <v>2797.6582950000006</v>
      </c>
      <c r="M19" s="208">
        <f t="shared" si="4"/>
        <v>53155.507605000006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18" t="s">
        <v>71</v>
      </c>
      <c r="X19" s="32"/>
      <c r="Y19" s="16">
        <v>2028</v>
      </c>
      <c r="Z19" s="21">
        <f>M19+M20</f>
        <v>115208.32960500001</v>
      </c>
    </row>
    <row r="20" spans="1:26" ht="70.150000000000006" customHeight="1">
      <c r="A20" s="187">
        <v>9</v>
      </c>
      <c r="B20" s="210" t="s">
        <v>78</v>
      </c>
      <c r="C20" s="225">
        <v>5.64</v>
      </c>
      <c r="D20" s="211">
        <f>'[3]Dự Kiến nguồn vốn'!G21/10000</f>
        <v>2.57</v>
      </c>
      <c r="E20" s="226">
        <v>4.2</v>
      </c>
      <c r="F20" s="227">
        <f t="shared" si="7"/>
        <v>107940</v>
      </c>
      <c r="G20" s="228">
        <f>'[3]Dự Kiến nguồn vốn'!S21/1000000-4</f>
        <v>22556</v>
      </c>
      <c r="H20" s="208">
        <f t="shared" si="5"/>
        <v>85384</v>
      </c>
      <c r="I20" s="227">
        <f t="shared" si="6"/>
        <v>12807.6</v>
      </c>
      <c r="J20" s="227">
        <f>(H20-I20)*0.1</f>
        <v>7257.6399999999994</v>
      </c>
      <c r="K20" s="227"/>
      <c r="L20" s="208">
        <f t="shared" si="3"/>
        <v>3265.9380000000001</v>
      </c>
      <c r="M20" s="208">
        <f t="shared" si="4"/>
        <v>62052.821999999993</v>
      </c>
      <c r="N20" s="229"/>
      <c r="O20" s="229"/>
      <c r="P20" s="229"/>
      <c r="Q20" s="230"/>
      <c r="R20" s="230"/>
      <c r="S20" s="231"/>
      <c r="T20" s="231"/>
      <c r="U20" s="231"/>
      <c r="V20" s="232"/>
      <c r="W20" s="218" t="s">
        <v>66</v>
      </c>
      <c r="X20" s="32"/>
      <c r="Y20" s="16">
        <v>2028</v>
      </c>
    </row>
    <row r="21" spans="1:26" ht="70.150000000000006" customHeight="1">
      <c r="A21" s="29">
        <v>10</v>
      </c>
      <c r="B21" s="222" t="s">
        <v>79</v>
      </c>
      <c r="C21" s="223">
        <v>29.13</v>
      </c>
      <c r="D21" s="211">
        <f>'[3]Dự Kiến nguồn vốn'!G13/10000</f>
        <v>9.4867000000000008</v>
      </c>
      <c r="E21" s="212">
        <v>4.2</v>
      </c>
      <c r="F21" s="208">
        <f t="shared" si="7"/>
        <v>398441.4</v>
      </c>
      <c r="G21" s="213">
        <f>'[3]Dự Kiến nguồn vốn'!S13/1000000</f>
        <v>150000</v>
      </c>
      <c r="H21" s="208">
        <f t="shared" si="5"/>
        <v>248441.40000000002</v>
      </c>
      <c r="I21" s="208">
        <f t="shared" si="6"/>
        <v>37266.21</v>
      </c>
      <c r="J21" s="208">
        <f t="shared" si="8"/>
        <v>147822.633</v>
      </c>
      <c r="K21" s="208"/>
      <c r="L21" s="208">
        <f t="shared" si="3"/>
        <v>3167.6278500000017</v>
      </c>
      <c r="M21" s="208">
        <f t="shared" si="4"/>
        <v>60184.929150000025</v>
      </c>
      <c r="N21" s="205"/>
      <c r="O21" s="205"/>
      <c r="P21" s="205"/>
      <c r="Q21" s="205"/>
      <c r="R21" s="205"/>
      <c r="S21" s="205"/>
      <c r="T21" s="205"/>
      <c r="U21" s="205"/>
      <c r="V21" s="205"/>
      <c r="W21" s="218" t="s">
        <v>71</v>
      </c>
      <c r="X21" s="32"/>
      <c r="Y21" s="16">
        <v>2029</v>
      </c>
      <c r="Z21" s="21">
        <f>M21+M22</f>
        <v>86205.975495000035</v>
      </c>
    </row>
    <row r="22" spans="1:26" ht="70.150000000000006" customHeight="1">
      <c r="A22" s="29">
        <v>11</v>
      </c>
      <c r="B22" s="233" t="s">
        <v>80</v>
      </c>
      <c r="C22" s="234">
        <v>13.91</v>
      </c>
      <c r="D22" s="211">
        <f>'[3]Dự Kiến nguồn vốn'!G15/10000</f>
        <v>5.1408100000000001</v>
      </c>
      <c r="E22" s="212">
        <v>4.2</v>
      </c>
      <c r="F22" s="208">
        <f t="shared" si="7"/>
        <v>215914.02000000002</v>
      </c>
      <c r="G22" s="213">
        <f>'[3]Dự Kiến nguồn vốn'!S15/1000000</f>
        <v>108500</v>
      </c>
      <c r="H22" s="208">
        <f t="shared" si="5"/>
        <v>107414.02000000002</v>
      </c>
      <c r="I22" s="208">
        <f t="shared" si="6"/>
        <v>16112.103000000003</v>
      </c>
      <c r="J22" s="208">
        <f t="shared" si="8"/>
        <v>63911.341900000007</v>
      </c>
      <c r="K22" s="208"/>
      <c r="L22" s="208">
        <f t="shared" si="3"/>
        <v>1369.5287550000005</v>
      </c>
      <c r="M22" s="208">
        <f t="shared" si="4"/>
        <v>26021.04634500001</v>
      </c>
      <c r="N22" s="214"/>
      <c r="O22" s="214"/>
      <c r="P22" s="214"/>
      <c r="Q22" s="215"/>
      <c r="R22" s="215"/>
      <c r="S22" s="216"/>
      <c r="T22" s="216"/>
      <c r="U22" s="216"/>
      <c r="V22" s="217"/>
      <c r="W22" s="218" t="s">
        <v>71</v>
      </c>
      <c r="X22" s="32"/>
      <c r="Y22" s="16">
        <v>2029</v>
      </c>
    </row>
    <row r="23" spans="1:26" ht="70.150000000000006" customHeight="1">
      <c r="A23" s="29">
        <v>12</v>
      </c>
      <c r="B23" s="210" t="s">
        <v>81</v>
      </c>
      <c r="C23" s="234">
        <v>29.13</v>
      </c>
      <c r="D23" s="211">
        <f>'[3]Dự Kiến nguồn vốn'!G18/10000</f>
        <v>9.4867000000000008</v>
      </c>
      <c r="E23" s="212">
        <v>4.2</v>
      </c>
      <c r="F23" s="208">
        <f t="shared" si="7"/>
        <v>398441.4</v>
      </c>
      <c r="G23" s="213">
        <f>'[3]Dự Kiến nguồn vốn'!S18/1000000</f>
        <v>145000</v>
      </c>
      <c r="H23" s="208">
        <f t="shared" si="5"/>
        <v>253441.40000000002</v>
      </c>
      <c r="I23" s="208">
        <f t="shared" si="6"/>
        <v>38016.21</v>
      </c>
      <c r="J23" s="208">
        <f t="shared" si="8"/>
        <v>150797.633</v>
      </c>
      <c r="K23" s="208"/>
      <c r="L23" s="208">
        <f t="shared" si="3"/>
        <v>3231.3778500000017</v>
      </c>
      <c r="M23" s="208">
        <f t="shared" si="4"/>
        <v>61396.179150000025</v>
      </c>
      <c r="N23" s="214"/>
      <c r="O23" s="214"/>
      <c r="P23" s="214"/>
      <c r="Q23" s="215"/>
      <c r="R23" s="215"/>
      <c r="S23" s="216"/>
      <c r="T23" s="216"/>
      <c r="U23" s="216"/>
      <c r="V23" s="217"/>
      <c r="W23" s="218" t="s">
        <v>71</v>
      </c>
      <c r="X23" s="32"/>
      <c r="Y23" s="16">
        <v>2030</v>
      </c>
      <c r="Z23" s="21">
        <f>M23+M24+M25</f>
        <v>112690.59144000005</v>
      </c>
    </row>
    <row r="24" spans="1:26" ht="70.150000000000006" customHeight="1">
      <c r="A24" s="29">
        <v>13</v>
      </c>
      <c r="B24" s="222" t="s">
        <v>82</v>
      </c>
      <c r="C24" s="223">
        <v>6.83</v>
      </c>
      <c r="D24" s="211">
        <f>'[3]Dự Kiến nguồn vốn'!G14/10000</f>
        <v>2.5842200000000002</v>
      </c>
      <c r="E24" s="212">
        <v>4.2</v>
      </c>
      <c r="F24" s="208">
        <f t="shared" si="7"/>
        <v>108537.24000000002</v>
      </c>
      <c r="G24" s="213">
        <f>'[3]Dự Kiến nguồn vốn'!S14/1000000</f>
        <v>35500</v>
      </c>
      <c r="H24" s="208">
        <f t="shared" si="5"/>
        <v>73037.24000000002</v>
      </c>
      <c r="I24" s="208">
        <f t="shared" si="6"/>
        <v>10955.586000000003</v>
      </c>
      <c r="J24" s="208">
        <f t="shared" si="8"/>
        <v>43457.157800000008</v>
      </c>
      <c r="K24" s="208"/>
      <c r="L24" s="208">
        <f t="shared" si="3"/>
        <v>931.2248100000005</v>
      </c>
      <c r="M24" s="208">
        <f t="shared" si="4"/>
        <v>17693.271390000009</v>
      </c>
      <c r="N24" s="205"/>
      <c r="O24" s="205"/>
      <c r="P24" s="205"/>
      <c r="Q24" s="205"/>
      <c r="R24" s="205"/>
      <c r="S24" s="205"/>
      <c r="T24" s="205"/>
      <c r="U24" s="205"/>
      <c r="V24" s="205"/>
      <c r="W24" s="218" t="s">
        <v>71</v>
      </c>
      <c r="X24" s="32"/>
      <c r="Y24" s="16">
        <v>2030</v>
      </c>
      <c r="Z24" s="21"/>
    </row>
    <row r="25" spans="1:26" ht="70.150000000000006" customHeight="1">
      <c r="A25" s="29">
        <v>14</v>
      </c>
      <c r="B25" s="224" t="s">
        <v>83</v>
      </c>
      <c r="C25" s="234">
        <v>15</v>
      </c>
      <c r="D25" s="211">
        <f>'[3]Dự Kiến nguồn vốn'!G16/10000+AA7</f>
        <v>5.0881999999999996</v>
      </c>
      <c r="E25" s="212">
        <v>4.2</v>
      </c>
      <c r="F25" s="208">
        <f t="shared" si="7"/>
        <v>213704.4</v>
      </c>
      <c r="G25" s="213">
        <f>'[3]Dự Kiến nguồn vốn'!S16/1000000</f>
        <v>75000</v>
      </c>
      <c r="H25" s="208">
        <f t="shared" si="5"/>
        <v>138704.4</v>
      </c>
      <c r="I25" s="208">
        <f t="shared" si="6"/>
        <v>20805.66</v>
      </c>
      <c r="J25" s="208">
        <f t="shared" si="8"/>
        <v>82529.117999999988</v>
      </c>
      <c r="K25" s="208"/>
      <c r="L25" s="208">
        <f t="shared" si="3"/>
        <v>1768.4811000000002</v>
      </c>
      <c r="M25" s="208">
        <f t="shared" si="4"/>
        <v>33601.140900000006</v>
      </c>
      <c r="N25" s="214"/>
      <c r="O25" s="214"/>
      <c r="P25" s="214"/>
      <c r="Q25" s="215"/>
      <c r="R25" s="215"/>
      <c r="S25" s="216"/>
      <c r="T25" s="216"/>
      <c r="U25" s="216"/>
      <c r="V25" s="217"/>
      <c r="W25" s="218" t="s">
        <v>71</v>
      </c>
      <c r="X25" s="32"/>
      <c r="Y25" s="16">
        <v>2030</v>
      </c>
      <c r="Z25" s="36"/>
    </row>
    <row r="26" spans="1:26" ht="31.15" customHeight="1">
      <c r="A26" s="29">
        <v>15</v>
      </c>
      <c r="B26" s="224" t="s">
        <v>84</v>
      </c>
      <c r="C26" s="234">
        <v>14.2</v>
      </c>
      <c r="D26" s="211">
        <v>4.2134999999999998</v>
      </c>
      <c r="E26" s="212">
        <v>4.2</v>
      </c>
      <c r="F26" s="208">
        <f t="shared" si="7"/>
        <v>176967</v>
      </c>
      <c r="G26" s="213">
        <f>'[3]Dự Kiến nguồn vốn'!S17/1000000</f>
        <v>70000</v>
      </c>
      <c r="H26" s="208">
        <f t="shared" si="5"/>
        <v>106967</v>
      </c>
      <c r="I26" s="208">
        <f t="shared" si="6"/>
        <v>16045.05</v>
      </c>
      <c r="J26" s="208">
        <f t="shared" si="8"/>
        <v>63645.364999999991</v>
      </c>
      <c r="K26" s="208"/>
      <c r="L26" s="208">
        <f t="shared" si="3"/>
        <v>1363.8292500000005</v>
      </c>
      <c r="M26" s="208">
        <f t="shared" si="4"/>
        <v>25912.755750000008</v>
      </c>
      <c r="N26" s="214"/>
      <c r="O26" s="214"/>
      <c r="P26" s="214"/>
      <c r="Q26" s="215"/>
      <c r="R26" s="215"/>
      <c r="S26" s="216"/>
      <c r="T26" s="216"/>
      <c r="U26" s="216"/>
      <c r="V26" s="217"/>
      <c r="W26" s="218" t="s">
        <v>71</v>
      </c>
    </row>
  </sheetData>
  <mergeCells count="21">
    <mergeCell ref="A1:W1"/>
    <mergeCell ref="A2:W2"/>
    <mergeCell ref="M3:W3"/>
    <mergeCell ref="A4:A6"/>
    <mergeCell ref="B4:B6"/>
    <mergeCell ref="C4:C6"/>
    <mergeCell ref="D4:D6"/>
    <mergeCell ref="E4:E6"/>
    <mergeCell ref="F4:F6"/>
    <mergeCell ref="G4:G6"/>
    <mergeCell ref="T5:V5"/>
    <mergeCell ref="H4:M4"/>
    <mergeCell ref="N4:Q4"/>
    <mergeCell ref="R4:R6"/>
    <mergeCell ref="S4:V4"/>
    <mergeCell ref="W4:W6"/>
    <mergeCell ref="H5:H6"/>
    <mergeCell ref="I5:M5"/>
    <mergeCell ref="N5:N6"/>
    <mergeCell ref="O5:Q5"/>
    <mergeCell ref="S5:S6"/>
  </mergeCells>
  <pageMargins left="0.7" right="0.45" top="0.75" bottom="0.5" header="0.3" footer="0.3"/>
  <pageSetup paperSize="8" orientation="landscape" blackAndWhite="1" verticalDpi="120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X26"/>
  <sheetViews>
    <sheetView topLeftCell="A7" zoomScale="70" zoomScaleNormal="70" workbookViewId="0">
      <selection activeCell="I5" sqref="I5:M5"/>
    </sheetView>
  </sheetViews>
  <sheetFormatPr defaultColWidth="8" defaultRowHeight="15.75"/>
  <cols>
    <col min="1" max="1" width="4.42578125" style="37" customWidth="1"/>
    <col min="2" max="2" width="43.28515625" style="16" customWidth="1"/>
    <col min="3" max="3" width="9.42578125" style="38" customWidth="1"/>
    <col min="4" max="4" width="9.42578125" style="239" customWidth="1"/>
    <col min="5" max="5" width="9.85546875" style="38" customWidth="1"/>
    <col min="6" max="6" width="11.28515625" style="38" customWidth="1"/>
    <col min="7" max="7" width="13" style="38" customWidth="1"/>
    <col min="8" max="9" width="12.28515625" style="19" customWidth="1"/>
    <col min="10" max="10" width="12.85546875" style="19" customWidth="1"/>
    <col min="11" max="11" width="11.42578125" style="19" hidden="1" customWidth="1"/>
    <col min="12" max="12" width="18.28515625" style="19" customWidth="1"/>
    <col min="13" max="13" width="16" style="19" customWidth="1"/>
    <col min="14" max="14" width="0.140625" style="38" hidden="1" customWidth="1"/>
    <col min="15" max="15" width="10.28515625" style="38" hidden="1" customWidth="1"/>
    <col min="16" max="16" width="11.7109375" style="38" hidden="1" customWidth="1"/>
    <col min="17" max="17" width="11.7109375" style="19" hidden="1" customWidth="1"/>
    <col min="18" max="18" width="11.140625" style="19" hidden="1" customWidth="1"/>
    <col min="19" max="19" width="11.28515625" style="16" hidden="1" customWidth="1"/>
    <col min="20" max="20" width="9.140625" style="16" hidden="1" customWidth="1"/>
    <col min="21" max="21" width="9.42578125" style="16" hidden="1" customWidth="1"/>
    <col min="22" max="22" width="10.140625" style="37" hidden="1" customWidth="1"/>
    <col min="23" max="23" width="23.28515625" style="37" customWidth="1"/>
    <col min="24" max="24" width="26.140625" style="37" hidden="1" customWidth="1"/>
    <col min="25" max="26" width="11.28515625" style="16" hidden="1" customWidth="1"/>
    <col min="27" max="29" width="8" style="16" hidden="1" customWidth="1"/>
    <col min="30" max="30" width="22.42578125" style="16" hidden="1" customWidth="1"/>
    <col min="31" max="241" width="8" style="16"/>
    <col min="242" max="242" width="4.140625" style="16" customWidth="1"/>
    <col min="243" max="243" width="15.42578125" style="16" customWidth="1"/>
    <col min="244" max="244" width="8" style="16" hidden="1" customWidth="1"/>
    <col min="245" max="245" width="7.140625" style="16" customWidth="1"/>
    <col min="246" max="246" width="8" style="16" hidden="1" customWidth="1"/>
    <col min="247" max="247" width="8.42578125" style="16" customWidth="1"/>
    <col min="248" max="248" width="6.28515625" style="16" customWidth="1"/>
    <col min="249" max="249" width="7.140625" style="16" customWidth="1"/>
    <col min="250" max="250" width="8.28515625" style="16" customWidth="1"/>
    <col min="251" max="251" width="6.28515625" style="16" customWidth="1"/>
    <col min="252" max="254" width="8.7109375" style="16" customWidth="1"/>
    <col min="255" max="255" width="9.28515625" style="16" customWidth="1"/>
    <col min="256" max="256" width="7.7109375" style="16" customWidth="1"/>
    <col min="257" max="257" width="7.85546875" style="16" customWidth="1"/>
    <col min="258" max="258" width="7.28515625" style="16" customWidth="1"/>
    <col min="259" max="259" width="6.85546875" style="16" customWidth="1"/>
    <col min="260" max="260" width="9.140625" style="16" customWidth="1"/>
    <col min="261" max="261" width="7.85546875" style="16" customWidth="1"/>
    <col min="262" max="262" width="7.42578125" style="16" customWidth="1"/>
    <col min="263" max="263" width="6.85546875" style="16" customWidth="1"/>
    <col min="264" max="264" width="7.85546875" style="16" customWidth="1"/>
    <col min="265" max="497" width="8" style="16"/>
    <col min="498" max="498" width="4.140625" style="16" customWidth="1"/>
    <col min="499" max="499" width="15.42578125" style="16" customWidth="1"/>
    <col min="500" max="500" width="8" style="16" hidden="1" customWidth="1"/>
    <col min="501" max="501" width="7.140625" style="16" customWidth="1"/>
    <col min="502" max="502" width="8" style="16" hidden="1" customWidth="1"/>
    <col min="503" max="503" width="8.42578125" style="16" customWidth="1"/>
    <col min="504" max="504" width="6.28515625" style="16" customWidth="1"/>
    <col min="505" max="505" width="7.140625" style="16" customWidth="1"/>
    <col min="506" max="506" width="8.28515625" style="16" customWidth="1"/>
    <col min="507" max="507" width="6.28515625" style="16" customWidth="1"/>
    <col min="508" max="510" width="8.7109375" style="16" customWidth="1"/>
    <col min="511" max="511" width="9.28515625" style="16" customWidth="1"/>
    <col min="512" max="512" width="7.7109375" style="16" customWidth="1"/>
    <col min="513" max="513" width="7.85546875" style="16" customWidth="1"/>
    <col min="514" max="514" width="7.28515625" style="16" customWidth="1"/>
    <col min="515" max="515" width="6.85546875" style="16" customWidth="1"/>
    <col min="516" max="516" width="9.140625" style="16" customWidth="1"/>
    <col min="517" max="517" width="7.85546875" style="16" customWidth="1"/>
    <col min="518" max="518" width="7.42578125" style="16" customWidth="1"/>
    <col min="519" max="519" width="6.85546875" style="16" customWidth="1"/>
    <col min="520" max="520" width="7.85546875" style="16" customWidth="1"/>
    <col min="521" max="753" width="8" style="16"/>
    <col min="754" max="754" width="4.140625" style="16" customWidth="1"/>
    <col min="755" max="755" width="15.42578125" style="16" customWidth="1"/>
    <col min="756" max="756" width="8" style="16" hidden="1" customWidth="1"/>
    <col min="757" max="757" width="7.140625" style="16" customWidth="1"/>
    <col min="758" max="758" width="8" style="16" hidden="1" customWidth="1"/>
    <col min="759" max="759" width="8.42578125" style="16" customWidth="1"/>
    <col min="760" max="760" width="6.28515625" style="16" customWidth="1"/>
    <col min="761" max="761" width="7.140625" style="16" customWidth="1"/>
    <col min="762" max="762" width="8.28515625" style="16" customWidth="1"/>
    <col min="763" max="763" width="6.28515625" style="16" customWidth="1"/>
    <col min="764" max="766" width="8.7109375" style="16" customWidth="1"/>
    <col min="767" max="767" width="9.28515625" style="16" customWidth="1"/>
    <col min="768" max="768" width="7.7109375" style="16" customWidth="1"/>
    <col min="769" max="769" width="7.85546875" style="16" customWidth="1"/>
    <col min="770" max="770" width="7.28515625" style="16" customWidth="1"/>
    <col min="771" max="771" width="6.85546875" style="16" customWidth="1"/>
    <col min="772" max="772" width="9.140625" style="16" customWidth="1"/>
    <col min="773" max="773" width="7.85546875" style="16" customWidth="1"/>
    <col min="774" max="774" width="7.42578125" style="16" customWidth="1"/>
    <col min="775" max="775" width="6.85546875" style="16" customWidth="1"/>
    <col min="776" max="776" width="7.85546875" style="16" customWidth="1"/>
    <col min="777" max="1009" width="8" style="16"/>
    <col min="1010" max="1010" width="4.140625" style="16" customWidth="1"/>
    <col min="1011" max="1011" width="15.42578125" style="16" customWidth="1"/>
    <col min="1012" max="1012" width="8" style="16" hidden="1" customWidth="1"/>
    <col min="1013" max="1013" width="7.140625" style="16" customWidth="1"/>
    <col min="1014" max="1014" width="8" style="16" hidden="1" customWidth="1"/>
    <col min="1015" max="1015" width="8.42578125" style="16" customWidth="1"/>
    <col min="1016" max="1016" width="6.28515625" style="16" customWidth="1"/>
    <col min="1017" max="1017" width="7.140625" style="16" customWidth="1"/>
    <col min="1018" max="1018" width="8.28515625" style="16" customWidth="1"/>
    <col min="1019" max="1019" width="6.28515625" style="16" customWidth="1"/>
    <col min="1020" max="1022" width="8.7109375" style="16" customWidth="1"/>
    <col min="1023" max="1023" width="9.28515625" style="16" customWidth="1"/>
    <col min="1024" max="1024" width="7.7109375" style="16" customWidth="1"/>
    <col min="1025" max="1025" width="7.85546875" style="16" customWidth="1"/>
    <col min="1026" max="1026" width="7.28515625" style="16" customWidth="1"/>
    <col min="1027" max="1027" width="6.85546875" style="16" customWidth="1"/>
    <col min="1028" max="1028" width="9.140625" style="16" customWidth="1"/>
    <col min="1029" max="1029" width="7.85546875" style="16" customWidth="1"/>
    <col min="1030" max="1030" width="7.42578125" style="16" customWidth="1"/>
    <col min="1031" max="1031" width="6.85546875" style="16" customWidth="1"/>
    <col min="1032" max="1032" width="7.85546875" style="16" customWidth="1"/>
    <col min="1033" max="1265" width="8" style="16"/>
    <col min="1266" max="1266" width="4.140625" style="16" customWidth="1"/>
    <col min="1267" max="1267" width="15.42578125" style="16" customWidth="1"/>
    <col min="1268" max="1268" width="8" style="16" hidden="1" customWidth="1"/>
    <col min="1269" max="1269" width="7.140625" style="16" customWidth="1"/>
    <col min="1270" max="1270" width="8" style="16" hidden="1" customWidth="1"/>
    <col min="1271" max="1271" width="8.42578125" style="16" customWidth="1"/>
    <col min="1272" max="1272" width="6.28515625" style="16" customWidth="1"/>
    <col min="1273" max="1273" width="7.140625" style="16" customWidth="1"/>
    <col min="1274" max="1274" width="8.28515625" style="16" customWidth="1"/>
    <col min="1275" max="1275" width="6.28515625" style="16" customWidth="1"/>
    <col min="1276" max="1278" width="8.7109375" style="16" customWidth="1"/>
    <col min="1279" max="1279" width="9.28515625" style="16" customWidth="1"/>
    <col min="1280" max="1280" width="7.7109375" style="16" customWidth="1"/>
    <col min="1281" max="1281" width="7.85546875" style="16" customWidth="1"/>
    <col min="1282" max="1282" width="7.28515625" style="16" customWidth="1"/>
    <col min="1283" max="1283" width="6.85546875" style="16" customWidth="1"/>
    <col min="1284" max="1284" width="9.140625" style="16" customWidth="1"/>
    <col min="1285" max="1285" width="7.85546875" style="16" customWidth="1"/>
    <col min="1286" max="1286" width="7.42578125" style="16" customWidth="1"/>
    <col min="1287" max="1287" width="6.85546875" style="16" customWidth="1"/>
    <col min="1288" max="1288" width="7.85546875" style="16" customWidth="1"/>
    <col min="1289" max="1521" width="8" style="16"/>
    <col min="1522" max="1522" width="4.140625" style="16" customWidth="1"/>
    <col min="1523" max="1523" width="15.42578125" style="16" customWidth="1"/>
    <col min="1524" max="1524" width="8" style="16" hidden="1" customWidth="1"/>
    <col min="1525" max="1525" width="7.140625" style="16" customWidth="1"/>
    <col min="1526" max="1526" width="8" style="16" hidden="1" customWidth="1"/>
    <col min="1527" max="1527" width="8.42578125" style="16" customWidth="1"/>
    <col min="1528" max="1528" width="6.28515625" style="16" customWidth="1"/>
    <col min="1529" max="1529" width="7.140625" style="16" customWidth="1"/>
    <col min="1530" max="1530" width="8.28515625" style="16" customWidth="1"/>
    <col min="1531" max="1531" width="6.28515625" style="16" customWidth="1"/>
    <col min="1532" max="1534" width="8.7109375" style="16" customWidth="1"/>
    <col min="1535" max="1535" width="9.28515625" style="16" customWidth="1"/>
    <col min="1536" max="1536" width="7.7109375" style="16" customWidth="1"/>
    <col min="1537" max="1537" width="7.85546875" style="16" customWidth="1"/>
    <col min="1538" max="1538" width="7.28515625" style="16" customWidth="1"/>
    <col min="1539" max="1539" width="6.85546875" style="16" customWidth="1"/>
    <col min="1540" max="1540" width="9.140625" style="16" customWidth="1"/>
    <col min="1541" max="1541" width="7.85546875" style="16" customWidth="1"/>
    <col min="1542" max="1542" width="7.42578125" style="16" customWidth="1"/>
    <col min="1543" max="1543" width="6.85546875" style="16" customWidth="1"/>
    <col min="1544" max="1544" width="7.85546875" style="16" customWidth="1"/>
    <col min="1545" max="1777" width="8" style="16"/>
    <col min="1778" max="1778" width="4.140625" style="16" customWidth="1"/>
    <col min="1779" max="1779" width="15.42578125" style="16" customWidth="1"/>
    <col min="1780" max="1780" width="8" style="16" hidden="1" customWidth="1"/>
    <col min="1781" max="1781" width="7.140625" style="16" customWidth="1"/>
    <col min="1782" max="1782" width="8" style="16" hidden="1" customWidth="1"/>
    <col min="1783" max="1783" width="8.42578125" style="16" customWidth="1"/>
    <col min="1784" max="1784" width="6.28515625" style="16" customWidth="1"/>
    <col min="1785" max="1785" width="7.140625" style="16" customWidth="1"/>
    <col min="1786" max="1786" width="8.28515625" style="16" customWidth="1"/>
    <col min="1787" max="1787" width="6.28515625" style="16" customWidth="1"/>
    <col min="1788" max="1790" width="8.7109375" style="16" customWidth="1"/>
    <col min="1791" max="1791" width="9.28515625" style="16" customWidth="1"/>
    <col min="1792" max="1792" width="7.7109375" style="16" customWidth="1"/>
    <col min="1793" max="1793" width="7.85546875" style="16" customWidth="1"/>
    <col min="1794" max="1794" width="7.28515625" style="16" customWidth="1"/>
    <col min="1795" max="1795" width="6.85546875" style="16" customWidth="1"/>
    <col min="1796" max="1796" width="9.140625" style="16" customWidth="1"/>
    <col min="1797" max="1797" width="7.85546875" style="16" customWidth="1"/>
    <col min="1798" max="1798" width="7.42578125" style="16" customWidth="1"/>
    <col min="1799" max="1799" width="6.85546875" style="16" customWidth="1"/>
    <col min="1800" max="1800" width="7.85546875" style="16" customWidth="1"/>
    <col min="1801" max="2033" width="8" style="16"/>
    <col min="2034" max="2034" width="4.140625" style="16" customWidth="1"/>
    <col min="2035" max="2035" width="15.42578125" style="16" customWidth="1"/>
    <col min="2036" max="2036" width="8" style="16" hidden="1" customWidth="1"/>
    <col min="2037" max="2037" width="7.140625" style="16" customWidth="1"/>
    <col min="2038" max="2038" width="8" style="16" hidden="1" customWidth="1"/>
    <col min="2039" max="2039" width="8.42578125" style="16" customWidth="1"/>
    <col min="2040" max="2040" width="6.28515625" style="16" customWidth="1"/>
    <col min="2041" max="2041" width="7.140625" style="16" customWidth="1"/>
    <col min="2042" max="2042" width="8.28515625" style="16" customWidth="1"/>
    <col min="2043" max="2043" width="6.28515625" style="16" customWidth="1"/>
    <col min="2044" max="2046" width="8.7109375" style="16" customWidth="1"/>
    <col min="2047" max="2047" width="9.28515625" style="16" customWidth="1"/>
    <col min="2048" max="2048" width="7.7109375" style="16" customWidth="1"/>
    <col min="2049" max="2049" width="7.85546875" style="16" customWidth="1"/>
    <col min="2050" max="2050" width="7.28515625" style="16" customWidth="1"/>
    <col min="2051" max="2051" width="6.85546875" style="16" customWidth="1"/>
    <col min="2052" max="2052" width="9.140625" style="16" customWidth="1"/>
    <col min="2053" max="2053" width="7.85546875" style="16" customWidth="1"/>
    <col min="2054" max="2054" width="7.42578125" style="16" customWidth="1"/>
    <col min="2055" max="2055" width="6.85546875" style="16" customWidth="1"/>
    <col min="2056" max="2056" width="7.85546875" style="16" customWidth="1"/>
    <col min="2057" max="2289" width="8" style="16"/>
    <col min="2290" max="2290" width="4.140625" style="16" customWidth="1"/>
    <col min="2291" max="2291" width="15.42578125" style="16" customWidth="1"/>
    <col min="2292" max="2292" width="8" style="16" hidden="1" customWidth="1"/>
    <col min="2293" max="2293" width="7.140625" style="16" customWidth="1"/>
    <col min="2294" max="2294" width="8" style="16" hidden="1" customWidth="1"/>
    <col min="2295" max="2295" width="8.42578125" style="16" customWidth="1"/>
    <col min="2296" max="2296" width="6.28515625" style="16" customWidth="1"/>
    <col min="2297" max="2297" width="7.140625" style="16" customWidth="1"/>
    <col min="2298" max="2298" width="8.28515625" style="16" customWidth="1"/>
    <col min="2299" max="2299" width="6.28515625" style="16" customWidth="1"/>
    <col min="2300" max="2302" width="8.7109375" style="16" customWidth="1"/>
    <col min="2303" max="2303" width="9.28515625" style="16" customWidth="1"/>
    <col min="2304" max="2304" width="7.7109375" style="16" customWidth="1"/>
    <col min="2305" max="2305" width="7.85546875" style="16" customWidth="1"/>
    <col min="2306" max="2306" width="7.28515625" style="16" customWidth="1"/>
    <col min="2307" max="2307" width="6.85546875" style="16" customWidth="1"/>
    <col min="2308" max="2308" width="9.140625" style="16" customWidth="1"/>
    <col min="2309" max="2309" width="7.85546875" style="16" customWidth="1"/>
    <col min="2310" max="2310" width="7.42578125" style="16" customWidth="1"/>
    <col min="2311" max="2311" width="6.85546875" style="16" customWidth="1"/>
    <col min="2312" max="2312" width="7.85546875" style="16" customWidth="1"/>
    <col min="2313" max="2545" width="8" style="16"/>
    <col min="2546" max="2546" width="4.140625" style="16" customWidth="1"/>
    <col min="2547" max="2547" width="15.42578125" style="16" customWidth="1"/>
    <col min="2548" max="2548" width="8" style="16" hidden="1" customWidth="1"/>
    <col min="2549" max="2549" width="7.140625" style="16" customWidth="1"/>
    <col min="2550" max="2550" width="8" style="16" hidden="1" customWidth="1"/>
    <col min="2551" max="2551" width="8.42578125" style="16" customWidth="1"/>
    <col min="2552" max="2552" width="6.28515625" style="16" customWidth="1"/>
    <col min="2553" max="2553" width="7.140625" style="16" customWidth="1"/>
    <col min="2554" max="2554" width="8.28515625" style="16" customWidth="1"/>
    <col min="2555" max="2555" width="6.28515625" style="16" customWidth="1"/>
    <col min="2556" max="2558" width="8.7109375" style="16" customWidth="1"/>
    <col min="2559" max="2559" width="9.28515625" style="16" customWidth="1"/>
    <col min="2560" max="2560" width="7.7109375" style="16" customWidth="1"/>
    <col min="2561" max="2561" width="7.85546875" style="16" customWidth="1"/>
    <col min="2562" max="2562" width="7.28515625" style="16" customWidth="1"/>
    <col min="2563" max="2563" width="6.85546875" style="16" customWidth="1"/>
    <col min="2564" max="2564" width="9.140625" style="16" customWidth="1"/>
    <col min="2565" max="2565" width="7.85546875" style="16" customWidth="1"/>
    <col min="2566" max="2566" width="7.42578125" style="16" customWidth="1"/>
    <col min="2567" max="2567" width="6.85546875" style="16" customWidth="1"/>
    <col min="2568" max="2568" width="7.85546875" style="16" customWidth="1"/>
    <col min="2569" max="2801" width="8" style="16"/>
    <col min="2802" max="2802" width="4.140625" style="16" customWidth="1"/>
    <col min="2803" max="2803" width="15.42578125" style="16" customWidth="1"/>
    <col min="2804" max="2804" width="8" style="16" hidden="1" customWidth="1"/>
    <col min="2805" max="2805" width="7.140625" style="16" customWidth="1"/>
    <col min="2806" max="2806" width="8" style="16" hidden="1" customWidth="1"/>
    <col min="2807" max="2807" width="8.42578125" style="16" customWidth="1"/>
    <col min="2808" max="2808" width="6.28515625" style="16" customWidth="1"/>
    <col min="2809" max="2809" width="7.140625" style="16" customWidth="1"/>
    <col min="2810" max="2810" width="8.28515625" style="16" customWidth="1"/>
    <col min="2811" max="2811" width="6.28515625" style="16" customWidth="1"/>
    <col min="2812" max="2814" width="8.7109375" style="16" customWidth="1"/>
    <col min="2815" max="2815" width="9.28515625" style="16" customWidth="1"/>
    <col min="2816" max="2816" width="7.7109375" style="16" customWidth="1"/>
    <col min="2817" max="2817" width="7.85546875" style="16" customWidth="1"/>
    <col min="2818" max="2818" width="7.28515625" style="16" customWidth="1"/>
    <col min="2819" max="2819" width="6.85546875" style="16" customWidth="1"/>
    <col min="2820" max="2820" width="9.140625" style="16" customWidth="1"/>
    <col min="2821" max="2821" width="7.85546875" style="16" customWidth="1"/>
    <col min="2822" max="2822" width="7.42578125" style="16" customWidth="1"/>
    <col min="2823" max="2823" width="6.85546875" style="16" customWidth="1"/>
    <col min="2824" max="2824" width="7.85546875" style="16" customWidth="1"/>
    <col min="2825" max="3057" width="8" style="16"/>
    <col min="3058" max="3058" width="4.140625" style="16" customWidth="1"/>
    <col min="3059" max="3059" width="15.42578125" style="16" customWidth="1"/>
    <col min="3060" max="3060" width="8" style="16" hidden="1" customWidth="1"/>
    <col min="3061" max="3061" width="7.140625" style="16" customWidth="1"/>
    <col min="3062" max="3062" width="8" style="16" hidden="1" customWidth="1"/>
    <col min="3063" max="3063" width="8.42578125" style="16" customWidth="1"/>
    <col min="3064" max="3064" width="6.28515625" style="16" customWidth="1"/>
    <col min="3065" max="3065" width="7.140625" style="16" customWidth="1"/>
    <col min="3066" max="3066" width="8.28515625" style="16" customWidth="1"/>
    <col min="3067" max="3067" width="6.28515625" style="16" customWidth="1"/>
    <col min="3068" max="3070" width="8.7109375" style="16" customWidth="1"/>
    <col min="3071" max="3071" width="9.28515625" style="16" customWidth="1"/>
    <col min="3072" max="3072" width="7.7109375" style="16" customWidth="1"/>
    <col min="3073" max="3073" width="7.85546875" style="16" customWidth="1"/>
    <col min="3074" max="3074" width="7.28515625" style="16" customWidth="1"/>
    <col min="3075" max="3075" width="6.85546875" style="16" customWidth="1"/>
    <col min="3076" max="3076" width="9.140625" style="16" customWidth="1"/>
    <col min="3077" max="3077" width="7.85546875" style="16" customWidth="1"/>
    <col min="3078" max="3078" width="7.42578125" style="16" customWidth="1"/>
    <col min="3079" max="3079" width="6.85546875" style="16" customWidth="1"/>
    <col min="3080" max="3080" width="7.85546875" style="16" customWidth="1"/>
    <col min="3081" max="3313" width="8" style="16"/>
    <col min="3314" max="3314" width="4.140625" style="16" customWidth="1"/>
    <col min="3315" max="3315" width="15.42578125" style="16" customWidth="1"/>
    <col min="3316" max="3316" width="8" style="16" hidden="1" customWidth="1"/>
    <col min="3317" max="3317" width="7.140625" style="16" customWidth="1"/>
    <col min="3318" max="3318" width="8" style="16" hidden="1" customWidth="1"/>
    <col min="3319" max="3319" width="8.42578125" style="16" customWidth="1"/>
    <col min="3320" max="3320" width="6.28515625" style="16" customWidth="1"/>
    <col min="3321" max="3321" width="7.140625" style="16" customWidth="1"/>
    <col min="3322" max="3322" width="8.28515625" style="16" customWidth="1"/>
    <col min="3323" max="3323" width="6.28515625" style="16" customWidth="1"/>
    <col min="3324" max="3326" width="8.7109375" style="16" customWidth="1"/>
    <col min="3327" max="3327" width="9.28515625" style="16" customWidth="1"/>
    <col min="3328" max="3328" width="7.7109375" style="16" customWidth="1"/>
    <col min="3329" max="3329" width="7.85546875" style="16" customWidth="1"/>
    <col min="3330" max="3330" width="7.28515625" style="16" customWidth="1"/>
    <col min="3331" max="3331" width="6.85546875" style="16" customWidth="1"/>
    <col min="3332" max="3332" width="9.140625" style="16" customWidth="1"/>
    <col min="3333" max="3333" width="7.85546875" style="16" customWidth="1"/>
    <col min="3334" max="3334" width="7.42578125" style="16" customWidth="1"/>
    <col min="3335" max="3335" width="6.85546875" style="16" customWidth="1"/>
    <col min="3336" max="3336" width="7.85546875" style="16" customWidth="1"/>
    <col min="3337" max="3569" width="8" style="16"/>
    <col min="3570" max="3570" width="4.140625" style="16" customWidth="1"/>
    <col min="3571" max="3571" width="15.42578125" style="16" customWidth="1"/>
    <col min="3572" max="3572" width="8" style="16" hidden="1" customWidth="1"/>
    <col min="3573" max="3573" width="7.140625" style="16" customWidth="1"/>
    <col min="3574" max="3574" width="8" style="16" hidden="1" customWidth="1"/>
    <col min="3575" max="3575" width="8.42578125" style="16" customWidth="1"/>
    <col min="3576" max="3576" width="6.28515625" style="16" customWidth="1"/>
    <col min="3577" max="3577" width="7.140625" style="16" customWidth="1"/>
    <col min="3578" max="3578" width="8.28515625" style="16" customWidth="1"/>
    <col min="3579" max="3579" width="6.28515625" style="16" customWidth="1"/>
    <col min="3580" max="3582" width="8.7109375" style="16" customWidth="1"/>
    <col min="3583" max="3583" width="9.28515625" style="16" customWidth="1"/>
    <col min="3584" max="3584" width="7.7109375" style="16" customWidth="1"/>
    <col min="3585" max="3585" width="7.85546875" style="16" customWidth="1"/>
    <col min="3586" max="3586" width="7.28515625" style="16" customWidth="1"/>
    <col min="3587" max="3587" width="6.85546875" style="16" customWidth="1"/>
    <col min="3588" max="3588" width="9.140625" style="16" customWidth="1"/>
    <col min="3589" max="3589" width="7.85546875" style="16" customWidth="1"/>
    <col min="3590" max="3590" width="7.42578125" style="16" customWidth="1"/>
    <col min="3591" max="3591" width="6.85546875" style="16" customWidth="1"/>
    <col min="3592" max="3592" width="7.85546875" style="16" customWidth="1"/>
    <col min="3593" max="3825" width="8" style="16"/>
    <col min="3826" max="3826" width="4.140625" style="16" customWidth="1"/>
    <col min="3827" max="3827" width="15.42578125" style="16" customWidth="1"/>
    <col min="3828" max="3828" width="8" style="16" hidden="1" customWidth="1"/>
    <col min="3829" max="3829" width="7.140625" style="16" customWidth="1"/>
    <col min="3830" max="3830" width="8" style="16" hidden="1" customWidth="1"/>
    <col min="3831" max="3831" width="8.42578125" style="16" customWidth="1"/>
    <col min="3832" max="3832" width="6.28515625" style="16" customWidth="1"/>
    <col min="3833" max="3833" width="7.140625" style="16" customWidth="1"/>
    <col min="3834" max="3834" width="8.28515625" style="16" customWidth="1"/>
    <col min="3835" max="3835" width="6.28515625" style="16" customWidth="1"/>
    <col min="3836" max="3838" width="8.7109375" style="16" customWidth="1"/>
    <col min="3839" max="3839" width="9.28515625" style="16" customWidth="1"/>
    <col min="3840" max="3840" width="7.7109375" style="16" customWidth="1"/>
    <col min="3841" max="3841" width="7.85546875" style="16" customWidth="1"/>
    <col min="3842" max="3842" width="7.28515625" style="16" customWidth="1"/>
    <col min="3843" max="3843" width="6.85546875" style="16" customWidth="1"/>
    <col min="3844" max="3844" width="9.140625" style="16" customWidth="1"/>
    <col min="3845" max="3845" width="7.85546875" style="16" customWidth="1"/>
    <col min="3846" max="3846" width="7.42578125" style="16" customWidth="1"/>
    <col min="3847" max="3847" width="6.85546875" style="16" customWidth="1"/>
    <col min="3848" max="3848" width="7.85546875" style="16" customWidth="1"/>
    <col min="3849" max="4081" width="8" style="16"/>
    <col min="4082" max="4082" width="4.140625" style="16" customWidth="1"/>
    <col min="4083" max="4083" width="15.42578125" style="16" customWidth="1"/>
    <col min="4084" max="4084" width="8" style="16" hidden="1" customWidth="1"/>
    <col min="4085" max="4085" width="7.140625" style="16" customWidth="1"/>
    <col min="4086" max="4086" width="8" style="16" hidden="1" customWidth="1"/>
    <col min="4087" max="4087" width="8.42578125" style="16" customWidth="1"/>
    <col min="4088" max="4088" width="6.28515625" style="16" customWidth="1"/>
    <col min="4089" max="4089" width="7.140625" style="16" customWidth="1"/>
    <col min="4090" max="4090" width="8.28515625" style="16" customWidth="1"/>
    <col min="4091" max="4091" width="6.28515625" style="16" customWidth="1"/>
    <col min="4092" max="4094" width="8.7109375" style="16" customWidth="1"/>
    <col min="4095" max="4095" width="9.28515625" style="16" customWidth="1"/>
    <col min="4096" max="4096" width="7.7109375" style="16" customWidth="1"/>
    <col min="4097" max="4097" width="7.85546875" style="16" customWidth="1"/>
    <col min="4098" max="4098" width="7.28515625" style="16" customWidth="1"/>
    <col min="4099" max="4099" width="6.85546875" style="16" customWidth="1"/>
    <col min="4100" max="4100" width="9.140625" style="16" customWidth="1"/>
    <col min="4101" max="4101" width="7.85546875" style="16" customWidth="1"/>
    <col min="4102" max="4102" width="7.42578125" style="16" customWidth="1"/>
    <col min="4103" max="4103" width="6.85546875" style="16" customWidth="1"/>
    <col min="4104" max="4104" width="7.85546875" style="16" customWidth="1"/>
    <col min="4105" max="4337" width="8" style="16"/>
    <col min="4338" max="4338" width="4.140625" style="16" customWidth="1"/>
    <col min="4339" max="4339" width="15.42578125" style="16" customWidth="1"/>
    <col min="4340" max="4340" width="8" style="16" hidden="1" customWidth="1"/>
    <col min="4341" max="4341" width="7.140625" style="16" customWidth="1"/>
    <col min="4342" max="4342" width="8" style="16" hidden="1" customWidth="1"/>
    <col min="4343" max="4343" width="8.42578125" style="16" customWidth="1"/>
    <col min="4344" max="4344" width="6.28515625" style="16" customWidth="1"/>
    <col min="4345" max="4345" width="7.140625" style="16" customWidth="1"/>
    <col min="4346" max="4346" width="8.28515625" style="16" customWidth="1"/>
    <col min="4347" max="4347" width="6.28515625" style="16" customWidth="1"/>
    <col min="4348" max="4350" width="8.7109375" style="16" customWidth="1"/>
    <col min="4351" max="4351" width="9.28515625" style="16" customWidth="1"/>
    <col min="4352" max="4352" width="7.7109375" style="16" customWidth="1"/>
    <col min="4353" max="4353" width="7.85546875" style="16" customWidth="1"/>
    <col min="4354" max="4354" width="7.28515625" style="16" customWidth="1"/>
    <col min="4355" max="4355" width="6.85546875" style="16" customWidth="1"/>
    <col min="4356" max="4356" width="9.140625" style="16" customWidth="1"/>
    <col min="4357" max="4357" width="7.85546875" style="16" customWidth="1"/>
    <col min="4358" max="4358" width="7.42578125" style="16" customWidth="1"/>
    <col min="4359" max="4359" width="6.85546875" style="16" customWidth="1"/>
    <col min="4360" max="4360" width="7.85546875" style="16" customWidth="1"/>
    <col min="4361" max="4593" width="8" style="16"/>
    <col min="4594" max="4594" width="4.140625" style="16" customWidth="1"/>
    <col min="4595" max="4595" width="15.42578125" style="16" customWidth="1"/>
    <col min="4596" max="4596" width="8" style="16" hidden="1" customWidth="1"/>
    <col min="4597" max="4597" width="7.140625" style="16" customWidth="1"/>
    <col min="4598" max="4598" width="8" style="16" hidden="1" customWidth="1"/>
    <col min="4599" max="4599" width="8.42578125" style="16" customWidth="1"/>
    <col min="4600" max="4600" width="6.28515625" style="16" customWidth="1"/>
    <col min="4601" max="4601" width="7.140625" style="16" customWidth="1"/>
    <col min="4602" max="4602" width="8.28515625" style="16" customWidth="1"/>
    <col min="4603" max="4603" width="6.28515625" style="16" customWidth="1"/>
    <col min="4604" max="4606" width="8.7109375" style="16" customWidth="1"/>
    <col min="4607" max="4607" width="9.28515625" style="16" customWidth="1"/>
    <col min="4608" max="4608" width="7.7109375" style="16" customWidth="1"/>
    <col min="4609" max="4609" width="7.85546875" style="16" customWidth="1"/>
    <col min="4610" max="4610" width="7.28515625" style="16" customWidth="1"/>
    <col min="4611" max="4611" width="6.85546875" style="16" customWidth="1"/>
    <col min="4612" max="4612" width="9.140625" style="16" customWidth="1"/>
    <col min="4613" max="4613" width="7.85546875" style="16" customWidth="1"/>
    <col min="4614" max="4614" width="7.42578125" style="16" customWidth="1"/>
    <col min="4615" max="4615" width="6.85546875" style="16" customWidth="1"/>
    <col min="4616" max="4616" width="7.85546875" style="16" customWidth="1"/>
    <col min="4617" max="4849" width="8" style="16"/>
    <col min="4850" max="4850" width="4.140625" style="16" customWidth="1"/>
    <col min="4851" max="4851" width="15.42578125" style="16" customWidth="1"/>
    <col min="4852" max="4852" width="8" style="16" hidden="1" customWidth="1"/>
    <col min="4853" max="4853" width="7.140625" style="16" customWidth="1"/>
    <col min="4854" max="4854" width="8" style="16" hidden="1" customWidth="1"/>
    <col min="4855" max="4855" width="8.42578125" style="16" customWidth="1"/>
    <col min="4856" max="4856" width="6.28515625" style="16" customWidth="1"/>
    <col min="4857" max="4857" width="7.140625" style="16" customWidth="1"/>
    <col min="4858" max="4858" width="8.28515625" style="16" customWidth="1"/>
    <col min="4859" max="4859" width="6.28515625" style="16" customWidth="1"/>
    <col min="4860" max="4862" width="8.7109375" style="16" customWidth="1"/>
    <col min="4863" max="4863" width="9.28515625" style="16" customWidth="1"/>
    <col min="4864" max="4864" width="7.7109375" style="16" customWidth="1"/>
    <col min="4865" max="4865" width="7.85546875" style="16" customWidth="1"/>
    <col min="4866" max="4866" width="7.28515625" style="16" customWidth="1"/>
    <col min="4867" max="4867" width="6.85546875" style="16" customWidth="1"/>
    <col min="4868" max="4868" width="9.140625" style="16" customWidth="1"/>
    <col min="4869" max="4869" width="7.85546875" style="16" customWidth="1"/>
    <col min="4870" max="4870" width="7.42578125" style="16" customWidth="1"/>
    <col min="4871" max="4871" width="6.85546875" style="16" customWidth="1"/>
    <col min="4872" max="4872" width="7.85546875" style="16" customWidth="1"/>
    <col min="4873" max="5105" width="8" style="16"/>
    <col min="5106" max="5106" width="4.140625" style="16" customWidth="1"/>
    <col min="5107" max="5107" width="15.42578125" style="16" customWidth="1"/>
    <col min="5108" max="5108" width="8" style="16" hidden="1" customWidth="1"/>
    <col min="5109" max="5109" width="7.140625" style="16" customWidth="1"/>
    <col min="5110" max="5110" width="8" style="16" hidden="1" customWidth="1"/>
    <col min="5111" max="5111" width="8.42578125" style="16" customWidth="1"/>
    <col min="5112" max="5112" width="6.28515625" style="16" customWidth="1"/>
    <col min="5113" max="5113" width="7.140625" style="16" customWidth="1"/>
    <col min="5114" max="5114" width="8.28515625" style="16" customWidth="1"/>
    <col min="5115" max="5115" width="6.28515625" style="16" customWidth="1"/>
    <col min="5116" max="5118" width="8.7109375" style="16" customWidth="1"/>
    <col min="5119" max="5119" width="9.28515625" style="16" customWidth="1"/>
    <col min="5120" max="5120" width="7.7109375" style="16" customWidth="1"/>
    <col min="5121" max="5121" width="7.85546875" style="16" customWidth="1"/>
    <col min="5122" max="5122" width="7.28515625" style="16" customWidth="1"/>
    <col min="5123" max="5123" width="6.85546875" style="16" customWidth="1"/>
    <col min="5124" max="5124" width="9.140625" style="16" customWidth="1"/>
    <col min="5125" max="5125" width="7.85546875" style="16" customWidth="1"/>
    <col min="5126" max="5126" width="7.42578125" style="16" customWidth="1"/>
    <col min="5127" max="5127" width="6.85546875" style="16" customWidth="1"/>
    <col min="5128" max="5128" width="7.85546875" style="16" customWidth="1"/>
    <col min="5129" max="5361" width="8" style="16"/>
    <col min="5362" max="5362" width="4.140625" style="16" customWidth="1"/>
    <col min="5363" max="5363" width="15.42578125" style="16" customWidth="1"/>
    <col min="5364" max="5364" width="8" style="16" hidden="1" customWidth="1"/>
    <col min="5365" max="5365" width="7.140625" style="16" customWidth="1"/>
    <col min="5366" max="5366" width="8" style="16" hidden="1" customWidth="1"/>
    <col min="5367" max="5367" width="8.42578125" style="16" customWidth="1"/>
    <col min="5368" max="5368" width="6.28515625" style="16" customWidth="1"/>
    <col min="5369" max="5369" width="7.140625" style="16" customWidth="1"/>
    <col min="5370" max="5370" width="8.28515625" style="16" customWidth="1"/>
    <col min="5371" max="5371" width="6.28515625" style="16" customWidth="1"/>
    <col min="5372" max="5374" width="8.7109375" style="16" customWidth="1"/>
    <col min="5375" max="5375" width="9.28515625" style="16" customWidth="1"/>
    <col min="5376" max="5376" width="7.7109375" style="16" customWidth="1"/>
    <col min="5377" max="5377" width="7.85546875" style="16" customWidth="1"/>
    <col min="5378" max="5378" width="7.28515625" style="16" customWidth="1"/>
    <col min="5379" max="5379" width="6.85546875" style="16" customWidth="1"/>
    <col min="5380" max="5380" width="9.140625" style="16" customWidth="1"/>
    <col min="5381" max="5381" width="7.85546875" style="16" customWidth="1"/>
    <col min="5382" max="5382" width="7.42578125" style="16" customWidth="1"/>
    <col min="5383" max="5383" width="6.85546875" style="16" customWidth="1"/>
    <col min="5384" max="5384" width="7.85546875" style="16" customWidth="1"/>
    <col min="5385" max="5617" width="8" style="16"/>
    <col min="5618" max="5618" width="4.140625" style="16" customWidth="1"/>
    <col min="5619" max="5619" width="15.42578125" style="16" customWidth="1"/>
    <col min="5620" max="5620" width="8" style="16" hidden="1" customWidth="1"/>
    <col min="5621" max="5621" width="7.140625" style="16" customWidth="1"/>
    <col min="5622" max="5622" width="8" style="16" hidden="1" customWidth="1"/>
    <col min="5623" max="5623" width="8.42578125" style="16" customWidth="1"/>
    <col min="5624" max="5624" width="6.28515625" style="16" customWidth="1"/>
    <col min="5625" max="5625" width="7.140625" style="16" customWidth="1"/>
    <col min="5626" max="5626" width="8.28515625" style="16" customWidth="1"/>
    <col min="5627" max="5627" width="6.28515625" style="16" customWidth="1"/>
    <col min="5628" max="5630" width="8.7109375" style="16" customWidth="1"/>
    <col min="5631" max="5631" width="9.28515625" style="16" customWidth="1"/>
    <col min="5632" max="5632" width="7.7109375" style="16" customWidth="1"/>
    <col min="5633" max="5633" width="7.85546875" style="16" customWidth="1"/>
    <col min="5634" max="5634" width="7.28515625" style="16" customWidth="1"/>
    <col min="5635" max="5635" width="6.85546875" style="16" customWidth="1"/>
    <col min="5636" max="5636" width="9.140625" style="16" customWidth="1"/>
    <col min="5637" max="5637" width="7.85546875" style="16" customWidth="1"/>
    <col min="5638" max="5638" width="7.42578125" style="16" customWidth="1"/>
    <col min="5639" max="5639" width="6.85546875" style="16" customWidth="1"/>
    <col min="5640" max="5640" width="7.85546875" style="16" customWidth="1"/>
    <col min="5641" max="5873" width="8" style="16"/>
    <col min="5874" max="5874" width="4.140625" style="16" customWidth="1"/>
    <col min="5875" max="5875" width="15.42578125" style="16" customWidth="1"/>
    <col min="5876" max="5876" width="8" style="16" hidden="1" customWidth="1"/>
    <col min="5877" max="5877" width="7.140625" style="16" customWidth="1"/>
    <col min="5878" max="5878" width="8" style="16" hidden="1" customWidth="1"/>
    <col min="5879" max="5879" width="8.42578125" style="16" customWidth="1"/>
    <col min="5880" max="5880" width="6.28515625" style="16" customWidth="1"/>
    <col min="5881" max="5881" width="7.140625" style="16" customWidth="1"/>
    <col min="5882" max="5882" width="8.28515625" style="16" customWidth="1"/>
    <col min="5883" max="5883" width="6.28515625" style="16" customWidth="1"/>
    <col min="5884" max="5886" width="8.7109375" style="16" customWidth="1"/>
    <col min="5887" max="5887" width="9.28515625" style="16" customWidth="1"/>
    <col min="5888" max="5888" width="7.7109375" style="16" customWidth="1"/>
    <col min="5889" max="5889" width="7.85546875" style="16" customWidth="1"/>
    <col min="5890" max="5890" width="7.28515625" style="16" customWidth="1"/>
    <col min="5891" max="5891" width="6.85546875" style="16" customWidth="1"/>
    <col min="5892" max="5892" width="9.140625" style="16" customWidth="1"/>
    <col min="5893" max="5893" width="7.85546875" style="16" customWidth="1"/>
    <col min="5894" max="5894" width="7.42578125" style="16" customWidth="1"/>
    <col min="5895" max="5895" width="6.85546875" style="16" customWidth="1"/>
    <col min="5896" max="5896" width="7.85546875" style="16" customWidth="1"/>
    <col min="5897" max="6129" width="8" style="16"/>
    <col min="6130" max="6130" width="4.140625" style="16" customWidth="1"/>
    <col min="6131" max="6131" width="15.42578125" style="16" customWidth="1"/>
    <col min="6132" max="6132" width="8" style="16" hidden="1" customWidth="1"/>
    <col min="6133" max="6133" width="7.140625" style="16" customWidth="1"/>
    <col min="6134" max="6134" width="8" style="16" hidden="1" customWidth="1"/>
    <col min="6135" max="6135" width="8.42578125" style="16" customWidth="1"/>
    <col min="6136" max="6136" width="6.28515625" style="16" customWidth="1"/>
    <col min="6137" max="6137" width="7.140625" style="16" customWidth="1"/>
    <col min="6138" max="6138" width="8.28515625" style="16" customWidth="1"/>
    <col min="6139" max="6139" width="6.28515625" style="16" customWidth="1"/>
    <col min="6140" max="6142" width="8.7109375" style="16" customWidth="1"/>
    <col min="6143" max="6143" width="9.28515625" style="16" customWidth="1"/>
    <col min="6144" max="6144" width="7.7109375" style="16" customWidth="1"/>
    <col min="6145" max="6145" width="7.85546875" style="16" customWidth="1"/>
    <col min="6146" max="6146" width="7.28515625" style="16" customWidth="1"/>
    <col min="6147" max="6147" width="6.85546875" style="16" customWidth="1"/>
    <col min="6148" max="6148" width="9.140625" style="16" customWidth="1"/>
    <col min="6149" max="6149" width="7.85546875" style="16" customWidth="1"/>
    <col min="6150" max="6150" width="7.42578125" style="16" customWidth="1"/>
    <col min="6151" max="6151" width="6.85546875" style="16" customWidth="1"/>
    <col min="6152" max="6152" width="7.85546875" style="16" customWidth="1"/>
    <col min="6153" max="6385" width="8" style="16"/>
    <col min="6386" max="6386" width="4.140625" style="16" customWidth="1"/>
    <col min="6387" max="6387" width="15.42578125" style="16" customWidth="1"/>
    <col min="6388" max="6388" width="8" style="16" hidden="1" customWidth="1"/>
    <col min="6389" max="6389" width="7.140625" style="16" customWidth="1"/>
    <col min="6390" max="6390" width="8" style="16" hidden="1" customWidth="1"/>
    <col min="6391" max="6391" width="8.42578125" style="16" customWidth="1"/>
    <col min="6392" max="6392" width="6.28515625" style="16" customWidth="1"/>
    <col min="6393" max="6393" width="7.140625" style="16" customWidth="1"/>
    <col min="6394" max="6394" width="8.28515625" style="16" customWidth="1"/>
    <col min="6395" max="6395" width="6.28515625" style="16" customWidth="1"/>
    <col min="6396" max="6398" width="8.7109375" style="16" customWidth="1"/>
    <col min="6399" max="6399" width="9.28515625" style="16" customWidth="1"/>
    <col min="6400" max="6400" width="7.7109375" style="16" customWidth="1"/>
    <col min="6401" max="6401" width="7.85546875" style="16" customWidth="1"/>
    <col min="6402" max="6402" width="7.28515625" style="16" customWidth="1"/>
    <col min="6403" max="6403" width="6.85546875" style="16" customWidth="1"/>
    <col min="6404" max="6404" width="9.140625" style="16" customWidth="1"/>
    <col min="6405" max="6405" width="7.85546875" style="16" customWidth="1"/>
    <col min="6406" max="6406" width="7.42578125" style="16" customWidth="1"/>
    <col min="6407" max="6407" width="6.85546875" style="16" customWidth="1"/>
    <col min="6408" max="6408" width="7.85546875" style="16" customWidth="1"/>
    <col min="6409" max="6641" width="8" style="16"/>
    <col min="6642" max="6642" width="4.140625" style="16" customWidth="1"/>
    <col min="6643" max="6643" width="15.42578125" style="16" customWidth="1"/>
    <col min="6644" max="6644" width="8" style="16" hidden="1" customWidth="1"/>
    <col min="6645" max="6645" width="7.140625" style="16" customWidth="1"/>
    <col min="6646" max="6646" width="8" style="16" hidden="1" customWidth="1"/>
    <col min="6647" max="6647" width="8.42578125" style="16" customWidth="1"/>
    <col min="6648" max="6648" width="6.28515625" style="16" customWidth="1"/>
    <col min="6649" max="6649" width="7.140625" style="16" customWidth="1"/>
    <col min="6650" max="6650" width="8.28515625" style="16" customWidth="1"/>
    <col min="6651" max="6651" width="6.28515625" style="16" customWidth="1"/>
    <col min="6652" max="6654" width="8.7109375" style="16" customWidth="1"/>
    <col min="6655" max="6655" width="9.28515625" style="16" customWidth="1"/>
    <col min="6656" max="6656" width="7.7109375" style="16" customWidth="1"/>
    <col min="6657" max="6657" width="7.85546875" style="16" customWidth="1"/>
    <col min="6658" max="6658" width="7.28515625" style="16" customWidth="1"/>
    <col min="6659" max="6659" width="6.85546875" style="16" customWidth="1"/>
    <col min="6660" max="6660" width="9.140625" style="16" customWidth="1"/>
    <col min="6661" max="6661" width="7.85546875" style="16" customWidth="1"/>
    <col min="6662" max="6662" width="7.42578125" style="16" customWidth="1"/>
    <col min="6663" max="6663" width="6.85546875" style="16" customWidth="1"/>
    <col min="6664" max="6664" width="7.85546875" style="16" customWidth="1"/>
    <col min="6665" max="6897" width="8" style="16"/>
    <col min="6898" max="6898" width="4.140625" style="16" customWidth="1"/>
    <col min="6899" max="6899" width="15.42578125" style="16" customWidth="1"/>
    <col min="6900" max="6900" width="8" style="16" hidden="1" customWidth="1"/>
    <col min="6901" max="6901" width="7.140625" style="16" customWidth="1"/>
    <col min="6902" max="6902" width="8" style="16" hidden="1" customWidth="1"/>
    <col min="6903" max="6903" width="8.42578125" style="16" customWidth="1"/>
    <col min="6904" max="6904" width="6.28515625" style="16" customWidth="1"/>
    <col min="6905" max="6905" width="7.140625" style="16" customWidth="1"/>
    <col min="6906" max="6906" width="8.28515625" style="16" customWidth="1"/>
    <col min="6907" max="6907" width="6.28515625" style="16" customWidth="1"/>
    <col min="6908" max="6910" width="8.7109375" style="16" customWidth="1"/>
    <col min="6911" max="6911" width="9.28515625" style="16" customWidth="1"/>
    <col min="6912" max="6912" width="7.7109375" style="16" customWidth="1"/>
    <col min="6913" max="6913" width="7.85546875" style="16" customWidth="1"/>
    <col min="6914" max="6914" width="7.28515625" style="16" customWidth="1"/>
    <col min="6915" max="6915" width="6.85546875" style="16" customWidth="1"/>
    <col min="6916" max="6916" width="9.140625" style="16" customWidth="1"/>
    <col min="6917" max="6917" width="7.85546875" style="16" customWidth="1"/>
    <col min="6918" max="6918" width="7.42578125" style="16" customWidth="1"/>
    <col min="6919" max="6919" width="6.85546875" style="16" customWidth="1"/>
    <col min="6920" max="6920" width="7.85546875" style="16" customWidth="1"/>
    <col min="6921" max="7153" width="8" style="16"/>
    <col min="7154" max="7154" width="4.140625" style="16" customWidth="1"/>
    <col min="7155" max="7155" width="15.42578125" style="16" customWidth="1"/>
    <col min="7156" max="7156" width="8" style="16" hidden="1" customWidth="1"/>
    <col min="7157" max="7157" width="7.140625" style="16" customWidth="1"/>
    <col min="7158" max="7158" width="8" style="16" hidden="1" customWidth="1"/>
    <col min="7159" max="7159" width="8.42578125" style="16" customWidth="1"/>
    <col min="7160" max="7160" width="6.28515625" style="16" customWidth="1"/>
    <col min="7161" max="7161" width="7.140625" style="16" customWidth="1"/>
    <col min="7162" max="7162" width="8.28515625" style="16" customWidth="1"/>
    <col min="7163" max="7163" width="6.28515625" style="16" customWidth="1"/>
    <col min="7164" max="7166" width="8.7109375" style="16" customWidth="1"/>
    <col min="7167" max="7167" width="9.28515625" style="16" customWidth="1"/>
    <col min="7168" max="7168" width="7.7109375" style="16" customWidth="1"/>
    <col min="7169" max="7169" width="7.85546875" style="16" customWidth="1"/>
    <col min="7170" max="7170" width="7.28515625" style="16" customWidth="1"/>
    <col min="7171" max="7171" width="6.85546875" style="16" customWidth="1"/>
    <col min="7172" max="7172" width="9.140625" style="16" customWidth="1"/>
    <col min="7173" max="7173" width="7.85546875" style="16" customWidth="1"/>
    <col min="7174" max="7174" width="7.42578125" style="16" customWidth="1"/>
    <col min="7175" max="7175" width="6.85546875" style="16" customWidth="1"/>
    <col min="7176" max="7176" width="7.85546875" style="16" customWidth="1"/>
    <col min="7177" max="7409" width="8" style="16"/>
    <col min="7410" max="7410" width="4.140625" style="16" customWidth="1"/>
    <col min="7411" max="7411" width="15.42578125" style="16" customWidth="1"/>
    <col min="7412" max="7412" width="8" style="16" hidden="1" customWidth="1"/>
    <col min="7413" max="7413" width="7.140625" style="16" customWidth="1"/>
    <col min="7414" max="7414" width="8" style="16" hidden="1" customWidth="1"/>
    <col min="7415" max="7415" width="8.42578125" style="16" customWidth="1"/>
    <col min="7416" max="7416" width="6.28515625" style="16" customWidth="1"/>
    <col min="7417" max="7417" width="7.140625" style="16" customWidth="1"/>
    <col min="7418" max="7418" width="8.28515625" style="16" customWidth="1"/>
    <col min="7419" max="7419" width="6.28515625" style="16" customWidth="1"/>
    <col min="7420" max="7422" width="8.7109375" style="16" customWidth="1"/>
    <col min="7423" max="7423" width="9.28515625" style="16" customWidth="1"/>
    <col min="7424" max="7424" width="7.7109375" style="16" customWidth="1"/>
    <col min="7425" max="7425" width="7.85546875" style="16" customWidth="1"/>
    <col min="7426" max="7426" width="7.28515625" style="16" customWidth="1"/>
    <col min="7427" max="7427" width="6.85546875" style="16" customWidth="1"/>
    <col min="7428" max="7428" width="9.140625" style="16" customWidth="1"/>
    <col min="7429" max="7429" width="7.85546875" style="16" customWidth="1"/>
    <col min="7430" max="7430" width="7.42578125" style="16" customWidth="1"/>
    <col min="7431" max="7431" width="6.85546875" style="16" customWidth="1"/>
    <col min="7432" max="7432" width="7.85546875" style="16" customWidth="1"/>
    <col min="7433" max="7665" width="8" style="16"/>
    <col min="7666" max="7666" width="4.140625" style="16" customWidth="1"/>
    <col min="7667" max="7667" width="15.42578125" style="16" customWidth="1"/>
    <col min="7668" max="7668" width="8" style="16" hidden="1" customWidth="1"/>
    <col min="7669" max="7669" width="7.140625" style="16" customWidth="1"/>
    <col min="7670" max="7670" width="8" style="16" hidden="1" customWidth="1"/>
    <col min="7671" max="7671" width="8.42578125" style="16" customWidth="1"/>
    <col min="7672" max="7672" width="6.28515625" style="16" customWidth="1"/>
    <col min="7673" max="7673" width="7.140625" style="16" customWidth="1"/>
    <col min="7674" max="7674" width="8.28515625" style="16" customWidth="1"/>
    <col min="7675" max="7675" width="6.28515625" style="16" customWidth="1"/>
    <col min="7676" max="7678" width="8.7109375" style="16" customWidth="1"/>
    <col min="7679" max="7679" width="9.28515625" style="16" customWidth="1"/>
    <col min="7680" max="7680" width="7.7109375" style="16" customWidth="1"/>
    <col min="7681" max="7681" width="7.85546875" style="16" customWidth="1"/>
    <col min="7682" max="7682" width="7.28515625" style="16" customWidth="1"/>
    <col min="7683" max="7683" width="6.85546875" style="16" customWidth="1"/>
    <col min="7684" max="7684" width="9.140625" style="16" customWidth="1"/>
    <col min="7685" max="7685" width="7.85546875" style="16" customWidth="1"/>
    <col min="7686" max="7686" width="7.42578125" style="16" customWidth="1"/>
    <col min="7687" max="7687" width="6.85546875" style="16" customWidth="1"/>
    <col min="7688" max="7688" width="7.85546875" style="16" customWidth="1"/>
    <col min="7689" max="7921" width="8" style="16"/>
    <col min="7922" max="7922" width="4.140625" style="16" customWidth="1"/>
    <col min="7923" max="7923" width="15.42578125" style="16" customWidth="1"/>
    <col min="7924" max="7924" width="8" style="16" hidden="1" customWidth="1"/>
    <col min="7925" max="7925" width="7.140625" style="16" customWidth="1"/>
    <col min="7926" max="7926" width="8" style="16" hidden="1" customWidth="1"/>
    <col min="7927" max="7927" width="8.42578125" style="16" customWidth="1"/>
    <col min="7928" max="7928" width="6.28515625" style="16" customWidth="1"/>
    <col min="7929" max="7929" width="7.140625" style="16" customWidth="1"/>
    <col min="7930" max="7930" width="8.28515625" style="16" customWidth="1"/>
    <col min="7931" max="7931" width="6.28515625" style="16" customWidth="1"/>
    <col min="7932" max="7934" width="8.7109375" style="16" customWidth="1"/>
    <col min="7935" max="7935" width="9.28515625" style="16" customWidth="1"/>
    <col min="7936" max="7936" width="7.7109375" style="16" customWidth="1"/>
    <col min="7937" max="7937" width="7.85546875" style="16" customWidth="1"/>
    <col min="7938" max="7938" width="7.28515625" style="16" customWidth="1"/>
    <col min="7939" max="7939" width="6.85546875" style="16" customWidth="1"/>
    <col min="7940" max="7940" width="9.140625" style="16" customWidth="1"/>
    <col min="7941" max="7941" width="7.85546875" style="16" customWidth="1"/>
    <col min="7942" max="7942" width="7.42578125" style="16" customWidth="1"/>
    <col min="7943" max="7943" width="6.85546875" style="16" customWidth="1"/>
    <col min="7944" max="7944" width="7.85546875" style="16" customWidth="1"/>
    <col min="7945" max="8177" width="8" style="16"/>
    <col min="8178" max="8178" width="4.140625" style="16" customWidth="1"/>
    <col min="8179" max="8179" width="15.42578125" style="16" customWidth="1"/>
    <col min="8180" max="8180" width="8" style="16" hidden="1" customWidth="1"/>
    <col min="8181" max="8181" width="7.140625" style="16" customWidth="1"/>
    <col min="8182" max="8182" width="8" style="16" hidden="1" customWidth="1"/>
    <col min="8183" max="8183" width="8.42578125" style="16" customWidth="1"/>
    <col min="8184" max="8184" width="6.28515625" style="16" customWidth="1"/>
    <col min="8185" max="8185" width="7.140625" style="16" customWidth="1"/>
    <col min="8186" max="8186" width="8.28515625" style="16" customWidth="1"/>
    <col min="8187" max="8187" width="6.28515625" style="16" customWidth="1"/>
    <col min="8188" max="8190" width="8.7109375" style="16" customWidth="1"/>
    <col min="8191" max="8191" width="9.28515625" style="16" customWidth="1"/>
    <col min="8192" max="8192" width="7.7109375" style="16" customWidth="1"/>
    <col min="8193" max="8193" width="7.85546875" style="16" customWidth="1"/>
    <col min="8194" max="8194" width="7.28515625" style="16" customWidth="1"/>
    <col min="8195" max="8195" width="6.85546875" style="16" customWidth="1"/>
    <col min="8196" max="8196" width="9.140625" style="16" customWidth="1"/>
    <col min="8197" max="8197" width="7.85546875" style="16" customWidth="1"/>
    <col min="8198" max="8198" width="7.42578125" style="16" customWidth="1"/>
    <col min="8199" max="8199" width="6.85546875" style="16" customWidth="1"/>
    <col min="8200" max="8200" width="7.85546875" style="16" customWidth="1"/>
    <col min="8201" max="8433" width="8" style="16"/>
    <col min="8434" max="8434" width="4.140625" style="16" customWidth="1"/>
    <col min="8435" max="8435" width="15.42578125" style="16" customWidth="1"/>
    <col min="8436" max="8436" width="8" style="16" hidden="1" customWidth="1"/>
    <col min="8437" max="8437" width="7.140625" style="16" customWidth="1"/>
    <col min="8438" max="8438" width="8" style="16" hidden="1" customWidth="1"/>
    <col min="8439" max="8439" width="8.42578125" style="16" customWidth="1"/>
    <col min="8440" max="8440" width="6.28515625" style="16" customWidth="1"/>
    <col min="8441" max="8441" width="7.140625" style="16" customWidth="1"/>
    <col min="8442" max="8442" width="8.28515625" style="16" customWidth="1"/>
    <col min="8443" max="8443" width="6.28515625" style="16" customWidth="1"/>
    <col min="8444" max="8446" width="8.7109375" style="16" customWidth="1"/>
    <col min="8447" max="8447" width="9.28515625" style="16" customWidth="1"/>
    <col min="8448" max="8448" width="7.7109375" style="16" customWidth="1"/>
    <col min="8449" max="8449" width="7.85546875" style="16" customWidth="1"/>
    <col min="8450" max="8450" width="7.28515625" style="16" customWidth="1"/>
    <col min="8451" max="8451" width="6.85546875" style="16" customWidth="1"/>
    <col min="8452" max="8452" width="9.140625" style="16" customWidth="1"/>
    <col min="8453" max="8453" width="7.85546875" style="16" customWidth="1"/>
    <col min="8454" max="8454" width="7.42578125" style="16" customWidth="1"/>
    <col min="8455" max="8455" width="6.85546875" style="16" customWidth="1"/>
    <col min="8456" max="8456" width="7.85546875" style="16" customWidth="1"/>
    <col min="8457" max="8689" width="8" style="16"/>
    <col min="8690" max="8690" width="4.140625" style="16" customWidth="1"/>
    <col min="8691" max="8691" width="15.42578125" style="16" customWidth="1"/>
    <col min="8692" max="8692" width="8" style="16" hidden="1" customWidth="1"/>
    <col min="8693" max="8693" width="7.140625" style="16" customWidth="1"/>
    <col min="8694" max="8694" width="8" style="16" hidden="1" customWidth="1"/>
    <col min="8695" max="8695" width="8.42578125" style="16" customWidth="1"/>
    <col min="8696" max="8696" width="6.28515625" style="16" customWidth="1"/>
    <col min="8697" max="8697" width="7.140625" style="16" customWidth="1"/>
    <col min="8698" max="8698" width="8.28515625" style="16" customWidth="1"/>
    <col min="8699" max="8699" width="6.28515625" style="16" customWidth="1"/>
    <col min="8700" max="8702" width="8.7109375" style="16" customWidth="1"/>
    <col min="8703" max="8703" width="9.28515625" style="16" customWidth="1"/>
    <col min="8704" max="8704" width="7.7109375" style="16" customWidth="1"/>
    <col min="8705" max="8705" width="7.85546875" style="16" customWidth="1"/>
    <col min="8706" max="8706" width="7.28515625" style="16" customWidth="1"/>
    <col min="8707" max="8707" width="6.85546875" style="16" customWidth="1"/>
    <col min="8708" max="8708" width="9.140625" style="16" customWidth="1"/>
    <col min="8709" max="8709" width="7.85546875" style="16" customWidth="1"/>
    <col min="8710" max="8710" width="7.42578125" style="16" customWidth="1"/>
    <col min="8711" max="8711" width="6.85546875" style="16" customWidth="1"/>
    <col min="8712" max="8712" width="7.85546875" style="16" customWidth="1"/>
    <col min="8713" max="8945" width="8" style="16"/>
    <col min="8946" max="8946" width="4.140625" style="16" customWidth="1"/>
    <col min="8947" max="8947" width="15.42578125" style="16" customWidth="1"/>
    <col min="8948" max="8948" width="8" style="16" hidden="1" customWidth="1"/>
    <col min="8949" max="8949" width="7.140625" style="16" customWidth="1"/>
    <col min="8950" max="8950" width="8" style="16" hidden="1" customWidth="1"/>
    <col min="8951" max="8951" width="8.42578125" style="16" customWidth="1"/>
    <col min="8952" max="8952" width="6.28515625" style="16" customWidth="1"/>
    <col min="8953" max="8953" width="7.140625" style="16" customWidth="1"/>
    <col min="8954" max="8954" width="8.28515625" style="16" customWidth="1"/>
    <col min="8955" max="8955" width="6.28515625" style="16" customWidth="1"/>
    <col min="8956" max="8958" width="8.7109375" style="16" customWidth="1"/>
    <col min="8959" max="8959" width="9.28515625" style="16" customWidth="1"/>
    <col min="8960" max="8960" width="7.7109375" style="16" customWidth="1"/>
    <col min="8961" max="8961" width="7.85546875" style="16" customWidth="1"/>
    <col min="8962" max="8962" width="7.28515625" style="16" customWidth="1"/>
    <col min="8963" max="8963" width="6.85546875" style="16" customWidth="1"/>
    <col min="8964" max="8964" width="9.140625" style="16" customWidth="1"/>
    <col min="8965" max="8965" width="7.85546875" style="16" customWidth="1"/>
    <col min="8966" max="8966" width="7.42578125" style="16" customWidth="1"/>
    <col min="8967" max="8967" width="6.85546875" style="16" customWidth="1"/>
    <col min="8968" max="8968" width="7.85546875" style="16" customWidth="1"/>
    <col min="8969" max="9201" width="8" style="16"/>
    <col min="9202" max="9202" width="4.140625" style="16" customWidth="1"/>
    <col min="9203" max="9203" width="15.42578125" style="16" customWidth="1"/>
    <col min="9204" max="9204" width="8" style="16" hidden="1" customWidth="1"/>
    <col min="9205" max="9205" width="7.140625" style="16" customWidth="1"/>
    <col min="9206" max="9206" width="8" style="16" hidden="1" customWidth="1"/>
    <col min="9207" max="9207" width="8.42578125" style="16" customWidth="1"/>
    <col min="9208" max="9208" width="6.28515625" style="16" customWidth="1"/>
    <col min="9209" max="9209" width="7.140625" style="16" customWidth="1"/>
    <col min="9210" max="9210" width="8.28515625" style="16" customWidth="1"/>
    <col min="9211" max="9211" width="6.28515625" style="16" customWidth="1"/>
    <col min="9212" max="9214" width="8.7109375" style="16" customWidth="1"/>
    <col min="9215" max="9215" width="9.28515625" style="16" customWidth="1"/>
    <col min="9216" max="9216" width="7.7109375" style="16" customWidth="1"/>
    <col min="9217" max="9217" width="7.85546875" style="16" customWidth="1"/>
    <col min="9218" max="9218" width="7.28515625" style="16" customWidth="1"/>
    <col min="9219" max="9219" width="6.85546875" style="16" customWidth="1"/>
    <col min="9220" max="9220" width="9.140625" style="16" customWidth="1"/>
    <col min="9221" max="9221" width="7.85546875" style="16" customWidth="1"/>
    <col min="9222" max="9222" width="7.42578125" style="16" customWidth="1"/>
    <col min="9223" max="9223" width="6.85546875" style="16" customWidth="1"/>
    <col min="9224" max="9224" width="7.85546875" style="16" customWidth="1"/>
    <col min="9225" max="9457" width="8" style="16"/>
    <col min="9458" max="9458" width="4.140625" style="16" customWidth="1"/>
    <col min="9459" max="9459" width="15.42578125" style="16" customWidth="1"/>
    <col min="9460" max="9460" width="8" style="16" hidden="1" customWidth="1"/>
    <col min="9461" max="9461" width="7.140625" style="16" customWidth="1"/>
    <col min="9462" max="9462" width="8" style="16" hidden="1" customWidth="1"/>
    <col min="9463" max="9463" width="8.42578125" style="16" customWidth="1"/>
    <col min="9464" max="9464" width="6.28515625" style="16" customWidth="1"/>
    <col min="9465" max="9465" width="7.140625" style="16" customWidth="1"/>
    <col min="9466" max="9466" width="8.28515625" style="16" customWidth="1"/>
    <col min="9467" max="9467" width="6.28515625" style="16" customWidth="1"/>
    <col min="9468" max="9470" width="8.7109375" style="16" customWidth="1"/>
    <col min="9471" max="9471" width="9.28515625" style="16" customWidth="1"/>
    <col min="9472" max="9472" width="7.7109375" style="16" customWidth="1"/>
    <col min="9473" max="9473" width="7.85546875" style="16" customWidth="1"/>
    <col min="9474" max="9474" width="7.28515625" style="16" customWidth="1"/>
    <col min="9475" max="9475" width="6.85546875" style="16" customWidth="1"/>
    <col min="9476" max="9476" width="9.140625" style="16" customWidth="1"/>
    <col min="9477" max="9477" width="7.85546875" style="16" customWidth="1"/>
    <col min="9478" max="9478" width="7.42578125" style="16" customWidth="1"/>
    <col min="9479" max="9479" width="6.85546875" style="16" customWidth="1"/>
    <col min="9480" max="9480" width="7.85546875" style="16" customWidth="1"/>
    <col min="9481" max="9713" width="8" style="16"/>
    <col min="9714" max="9714" width="4.140625" style="16" customWidth="1"/>
    <col min="9715" max="9715" width="15.42578125" style="16" customWidth="1"/>
    <col min="9716" max="9716" width="8" style="16" hidden="1" customWidth="1"/>
    <col min="9717" max="9717" width="7.140625" style="16" customWidth="1"/>
    <col min="9718" max="9718" width="8" style="16" hidden="1" customWidth="1"/>
    <col min="9719" max="9719" width="8.42578125" style="16" customWidth="1"/>
    <col min="9720" max="9720" width="6.28515625" style="16" customWidth="1"/>
    <col min="9721" max="9721" width="7.140625" style="16" customWidth="1"/>
    <col min="9722" max="9722" width="8.28515625" style="16" customWidth="1"/>
    <col min="9723" max="9723" width="6.28515625" style="16" customWidth="1"/>
    <col min="9724" max="9726" width="8.7109375" style="16" customWidth="1"/>
    <col min="9727" max="9727" width="9.28515625" style="16" customWidth="1"/>
    <col min="9728" max="9728" width="7.7109375" style="16" customWidth="1"/>
    <col min="9729" max="9729" width="7.85546875" style="16" customWidth="1"/>
    <col min="9730" max="9730" width="7.28515625" style="16" customWidth="1"/>
    <col min="9731" max="9731" width="6.85546875" style="16" customWidth="1"/>
    <col min="9732" max="9732" width="9.140625" style="16" customWidth="1"/>
    <col min="9733" max="9733" width="7.85546875" style="16" customWidth="1"/>
    <col min="9734" max="9734" width="7.42578125" style="16" customWidth="1"/>
    <col min="9735" max="9735" width="6.85546875" style="16" customWidth="1"/>
    <col min="9736" max="9736" width="7.85546875" style="16" customWidth="1"/>
    <col min="9737" max="9969" width="8" style="16"/>
    <col min="9970" max="9970" width="4.140625" style="16" customWidth="1"/>
    <col min="9971" max="9971" width="15.42578125" style="16" customWidth="1"/>
    <col min="9972" max="9972" width="8" style="16" hidden="1" customWidth="1"/>
    <col min="9973" max="9973" width="7.140625" style="16" customWidth="1"/>
    <col min="9974" max="9974" width="8" style="16" hidden="1" customWidth="1"/>
    <col min="9975" max="9975" width="8.42578125" style="16" customWidth="1"/>
    <col min="9976" max="9976" width="6.28515625" style="16" customWidth="1"/>
    <col min="9977" max="9977" width="7.140625" style="16" customWidth="1"/>
    <col min="9978" max="9978" width="8.28515625" style="16" customWidth="1"/>
    <col min="9979" max="9979" width="6.28515625" style="16" customWidth="1"/>
    <col min="9980" max="9982" width="8.7109375" style="16" customWidth="1"/>
    <col min="9983" max="9983" width="9.28515625" style="16" customWidth="1"/>
    <col min="9984" max="9984" width="7.7109375" style="16" customWidth="1"/>
    <col min="9985" max="9985" width="7.85546875" style="16" customWidth="1"/>
    <col min="9986" max="9986" width="7.28515625" style="16" customWidth="1"/>
    <col min="9987" max="9987" width="6.85546875" style="16" customWidth="1"/>
    <col min="9988" max="9988" width="9.140625" style="16" customWidth="1"/>
    <col min="9989" max="9989" width="7.85546875" style="16" customWidth="1"/>
    <col min="9990" max="9990" width="7.42578125" style="16" customWidth="1"/>
    <col min="9991" max="9991" width="6.85546875" style="16" customWidth="1"/>
    <col min="9992" max="9992" width="7.85546875" style="16" customWidth="1"/>
    <col min="9993" max="10225" width="8" style="16"/>
    <col min="10226" max="10226" width="4.140625" style="16" customWidth="1"/>
    <col min="10227" max="10227" width="15.42578125" style="16" customWidth="1"/>
    <col min="10228" max="10228" width="8" style="16" hidden="1" customWidth="1"/>
    <col min="10229" max="10229" width="7.140625" style="16" customWidth="1"/>
    <col min="10230" max="10230" width="8" style="16" hidden="1" customWidth="1"/>
    <col min="10231" max="10231" width="8.42578125" style="16" customWidth="1"/>
    <col min="10232" max="10232" width="6.28515625" style="16" customWidth="1"/>
    <col min="10233" max="10233" width="7.140625" style="16" customWidth="1"/>
    <col min="10234" max="10234" width="8.28515625" style="16" customWidth="1"/>
    <col min="10235" max="10235" width="6.28515625" style="16" customWidth="1"/>
    <col min="10236" max="10238" width="8.7109375" style="16" customWidth="1"/>
    <col min="10239" max="10239" width="9.28515625" style="16" customWidth="1"/>
    <col min="10240" max="10240" width="7.7109375" style="16" customWidth="1"/>
    <col min="10241" max="10241" width="7.85546875" style="16" customWidth="1"/>
    <col min="10242" max="10242" width="7.28515625" style="16" customWidth="1"/>
    <col min="10243" max="10243" width="6.85546875" style="16" customWidth="1"/>
    <col min="10244" max="10244" width="9.140625" style="16" customWidth="1"/>
    <col min="10245" max="10245" width="7.85546875" style="16" customWidth="1"/>
    <col min="10246" max="10246" width="7.42578125" style="16" customWidth="1"/>
    <col min="10247" max="10247" width="6.85546875" style="16" customWidth="1"/>
    <col min="10248" max="10248" width="7.85546875" style="16" customWidth="1"/>
    <col min="10249" max="10481" width="8" style="16"/>
    <col min="10482" max="10482" width="4.140625" style="16" customWidth="1"/>
    <col min="10483" max="10483" width="15.42578125" style="16" customWidth="1"/>
    <col min="10484" max="10484" width="8" style="16" hidden="1" customWidth="1"/>
    <col min="10485" max="10485" width="7.140625" style="16" customWidth="1"/>
    <col min="10486" max="10486" width="8" style="16" hidden="1" customWidth="1"/>
    <col min="10487" max="10487" width="8.42578125" style="16" customWidth="1"/>
    <col min="10488" max="10488" width="6.28515625" style="16" customWidth="1"/>
    <col min="10489" max="10489" width="7.140625" style="16" customWidth="1"/>
    <col min="10490" max="10490" width="8.28515625" style="16" customWidth="1"/>
    <col min="10491" max="10491" width="6.28515625" style="16" customWidth="1"/>
    <col min="10492" max="10494" width="8.7109375" style="16" customWidth="1"/>
    <col min="10495" max="10495" width="9.28515625" style="16" customWidth="1"/>
    <col min="10496" max="10496" width="7.7109375" style="16" customWidth="1"/>
    <col min="10497" max="10497" width="7.85546875" style="16" customWidth="1"/>
    <col min="10498" max="10498" width="7.28515625" style="16" customWidth="1"/>
    <col min="10499" max="10499" width="6.85546875" style="16" customWidth="1"/>
    <col min="10500" max="10500" width="9.140625" style="16" customWidth="1"/>
    <col min="10501" max="10501" width="7.85546875" style="16" customWidth="1"/>
    <col min="10502" max="10502" width="7.42578125" style="16" customWidth="1"/>
    <col min="10503" max="10503" width="6.85546875" style="16" customWidth="1"/>
    <col min="10504" max="10504" width="7.85546875" style="16" customWidth="1"/>
    <col min="10505" max="10737" width="8" style="16"/>
    <col min="10738" max="10738" width="4.140625" style="16" customWidth="1"/>
    <col min="10739" max="10739" width="15.42578125" style="16" customWidth="1"/>
    <col min="10740" max="10740" width="8" style="16" hidden="1" customWidth="1"/>
    <col min="10741" max="10741" width="7.140625" style="16" customWidth="1"/>
    <col min="10742" max="10742" width="8" style="16" hidden="1" customWidth="1"/>
    <col min="10743" max="10743" width="8.42578125" style="16" customWidth="1"/>
    <col min="10744" max="10744" width="6.28515625" style="16" customWidth="1"/>
    <col min="10745" max="10745" width="7.140625" style="16" customWidth="1"/>
    <col min="10746" max="10746" width="8.28515625" style="16" customWidth="1"/>
    <col min="10747" max="10747" width="6.28515625" style="16" customWidth="1"/>
    <col min="10748" max="10750" width="8.7109375" style="16" customWidth="1"/>
    <col min="10751" max="10751" width="9.28515625" style="16" customWidth="1"/>
    <col min="10752" max="10752" width="7.7109375" style="16" customWidth="1"/>
    <col min="10753" max="10753" width="7.85546875" style="16" customWidth="1"/>
    <col min="10754" max="10754" width="7.28515625" style="16" customWidth="1"/>
    <col min="10755" max="10755" width="6.85546875" style="16" customWidth="1"/>
    <col min="10756" max="10756" width="9.140625" style="16" customWidth="1"/>
    <col min="10757" max="10757" width="7.85546875" style="16" customWidth="1"/>
    <col min="10758" max="10758" width="7.42578125" style="16" customWidth="1"/>
    <col min="10759" max="10759" width="6.85546875" style="16" customWidth="1"/>
    <col min="10760" max="10760" width="7.85546875" style="16" customWidth="1"/>
    <col min="10761" max="10993" width="8" style="16"/>
    <col min="10994" max="10994" width="4.140625" style="16" customWidth="1"/>
    <col min="10995" max="10995" width="15.42578125" style="16" customWidth="1"/>
    <col min="10996" max="10996" width="8" style="16" hidden="1" customWidth="1"/>
    <col min="10997" max="10997" width="7.140625" style="16" customWidth="1"/>
    <col min="10998" max="10998" width="8" style="16" hidden="1" customWidth="1"/>
    <col min="10999" max="10999" width="8.42578125" style="16" customWidth="1"/>
    <col min="11000" max="11000" width="6.28515625" style="16" customWidth="1"/>
    <col min="11001" max="11001" width="7.140625" style="16" customWidth="1"/>
    <col min="11002" max="11002" width="8.28515625" style="16" customWidth="1"/>
    <col min="11003" max="11003" width="6.28515625" style="16" customWidth="1"/>
    <col min="11004" max="11006" width="8.7109375" style="16" customWidth="1"/>
    <col min="11007" max="11007" width="9.28515625" style="16" customWidth="1"/>
    <col min="11008" max="11008" width="7.7109375" style="16" customWidth="1"/>
    <col min="11009" max="11009" width="7.85546875" style="16" customWidth="1"/>
    <col min="11010" max="11010" width="7.28515625" style="16" customWidth="1"/>
    <col min="11011" max="11011" width="6.85546875" style="16" customWidth="1"/>
    <col min="11012" max="11012" width="9.140625" style="16" customWidth="1"/>
    <col min="11013" max="11013" width="7.85546875" style="16" customWidth="1"/>
    <col min="11014" max="11014" width="7.42578125" style="16" customWidth="1"/>
    <col min="11015" max="11015" width="6.85546875" style="16" customWidth="1"/>
    <col min="11016" max="11016" width="7.85546875" style="16" customWidth="1"/>
    <col min="11017" max="11249" width="8" style="16"/>
    <col min="11250" max="11250" width="4.140625" style="16" customWidth="1"/>
    <col min="11251" max="11251" width="15.42578125" style="16" customWidth="1"/>
    <col min="11252" max="11252" width="8" style="16" hidden="1" customWidth="1"/>
    <col min="11253" max="11253" width="7.140625" style="16" customWidth="1"/>
    <col min="11254" max="11254" width="8" style="16" hidden="1" customWidth="1"/>
    <col min="11255" max="11255" width="8.42578125" style="16" customWidth="1"/>
    <col min="11256" max="11256" width="6.28515625" style="16" customWidth="1"/>
    <col min="11257" max="11257" width="7.140625" style="16" customWidth="1"/>
    <col min="11258" max="11258" width="8.28515625" style="16" customWidth="1"/>
    <col min="11259" max="11259" width="6.28515625" style="16" customWidth="1"/>
    <col min="11260" max="11262" width="8.7109375" style="16" customWidth="1"/>
    <col min="11263" max="11263" width="9.28515625" style="16" customWidth="1"/>
    <col min="11264" max="11264" width="7.7109375" style="16" customWidth="1"/>
    <col min="11265" max="11265" width="7.85546875" style="16" customWidth="1"/>
    <col min="11266" max="11266" width="7.28515625" style="16" customWidth="1"/>
    <col min="11267" max="11267" width="6.85546875" style="16" customWidth="1"/>
    <col min="11268" max="11268" width="9.140625" style="16" customWidth="1"/>
    <col min="11269" max="11269" width="7.85546875" style="16" customWidth="1"/>
    <col min="11270" max="11270" width="7.42578125" style="16" customWidth="1"/>
    <col min="11271" max="11271" width="6.85546875" style="16" customWidth="1"/>
    <col min="11272" max="11272" width="7.85546875" style="16" customWidth="1"/>
    <col min="11273" max="11505" width="8" style="16"/>
    <col min="11506" max="11506" width="4.140625" style="16" customWidth="1"/>
    <col min="11507" max="11507" width="15.42578125" style="16" customWidth="1"/>
    <col min="11508" max="11508" width="8" style="16" hidden="1" customWidth="1"/>
    <col min="11509" max="11509" width="7.140625" style="16" customWidth="1"/>
    <col min="11510" max="11510" width="8" style="16" hidden="1" customWidth="1"/>
    <col min="11511" max="11511" width="8.42578125" style="16" customWidth="1"/>
    <col min="11512" max="11512" width="6.28515625" style="16" customWidth="1"/>
    <col min="11513" max="11513" width="7.140625" style="16" customWidth="1"/>
    <col min="11514" max="11514" width="8.28515625" style="16" customWidth="1"/>
    <col min="11515" max="11515" width="6.28515625" style="16" customWidth="1"/>
    <col min="11516" max="11518" width="8.7109375" style="16" customWidth="1"/>
    <col min="11519" max="11519" width="9.28515625" style="16" customWidth="1"/>
    <col min="11520" max="11520" width="7.7109375" style="16" customWidth="1"/>
    <col min="11521" max="11521" width="7.85546875" style="16" customWidth="1"/>
    <col min="11522" max="11522" width="7.28515625" style="16" customWidth="1"/>
    <col min="11523" max="11523" width="6.85546875" style="16" customWidth="1"/>
    <col min="11524" max="11524" width="9.140625" style="16" customWidth="1"/>
    <col min="11525" max="11525" width="7.85546875" style="16" customWidth="1"/>
    <col min="11526" max="11526" width="7.42578125" style="16" customWidth="1"/>
    <col min="11527" max="11527" width="6.85546875" style="16" customWidth="1"/>
    <col min="11528" max="11528" width="7.85546875" style="16" customWidth="1"/>
    <col min="11529" max="11761" width="8" style="16"/>
    <col min="11762" max="11762" width="4.140625" style="16" customWidth="1"/>
    <col min="11763" max="11763" width="15.42578125" style="16" customWidth="1"/>
    <col min="11764" max="11764" width="8" style="16" hidden="1" customWidth="1"/>
    <col min="11765" max="11765" width="7.140625" style="16" customWidth="1"/>
    <col min="11766" max="11766" width="8" style="16" hidden="1" customWidth="1"/>
    <col min="11767" max="11767" width="8.42578125" style="16" customWidth="1"/>
    <col min="11768" max="11768" width="6.28515625" style="16" customWidth="1"/>
    <col min="11769" max="11769" width="7.140625" style="16" customWidth="1"/>
    <col min="11770" max="11770" width="8.28515625" style="16" customWidth="1"/>
    <col min="11771" max="11771" width="6.28515625" style="16" customWidth="1"/>
    <col min="11772" max="11774" width="8.7109375" style="16" customWidth="1"/>
    <col min="11775" max="11775" width="9.28515625" style="16" customWidth="1"/>
    <col min="11776" max="11776" width="7.7109375" style="16" customWidth="1"/>
    <col min="11777" max="11777" width="7.85546875" style="16" customWidth="1"/>
    <col min="11778" max="11778" width="7.28515625" style="16" customWidth="1"/>
    <col min="11779" max="11779" width="6.85546875" style="16" customWidth="1"/>
    <col min="11780" max="11780" width="9.140625" style="16" customWidth="1"/>
    <col min="11781" max="11781" width="7.85546875" style="16" customWidth="1"/>
    <col min="11782" max="11782" width="7.42578125" style="16" customWidth="1"/>
    <col min="11783" max="11783" width="6.85546875" style="16" customWidth="1"/>
    <col min="11784" max="11784" width="7.85546875" style="16" customWidth="1"/>
    <col min="11785" max="12017" width="8" style="16"/>
    <col min="12018" max="12018" width="4.140625" style="16" customWidth="1"/>
    <col min="12019" max="12019" width="15.42578125" style="16" customWidth="1"/>
    <col min="12020" max="12020" width="8" style="16" hidden="1" customWidth="1"/>
    <col min="12021" max="12021" width="7.140625" style="16" customWidth="1"/>
    <col min="12022" max="12022" width="8" style="16" hidden="1" customWidth="1"/>
    <col min="12023" max="12023" width="8.42578125" style="16" customWidth="1"/>
    <col min="12024" max="12024" width="6.28515625" style="16" customWidth="1"/>
    <col min="12025" max="12025" width="7.140625" style="16" customWidth="1"/>
    <col min="12026" max="12026" width="8.28515625" style="16" customWidth="1"/>
    <col min="12027" max="12027" width="6.28515625" style="16" customWidth="1"/>
    <col min="12028" max="12030" width="8.7109375" style="16" customWidth="1"/>
    <col min="12031" max="12031" width="9.28515625" style="16" customWidth="1"/>
    <col min="12032" max="12032" width="7.7109375" style="16" customWidth="1"/>
    <col min="12033" max="12033" width="7.85546875" style="16" customWidth="1"/>
    <col min="12034" max="12034" width="7.28515625" style="16" customWidth="1"/>
    <col min="12035" max="12035" width="6.85546875" style="16" customWidth="1"/>
    <col min="12036" max="12036" width="9.140625" style="16" customWidth="1"/>
    <col min="12037" max="12037" width="7.85546875" style="16" customWidth="1"/>
    <col min="12038" max="12038" width="7.42578125" style="16" customWidth="1"/>
    <col min="12039" max="12039" width="6.85546875" style="16" customWidth="1"/>
    <col min="12040" max="12040" width="7.85546875" style="16" customWidth="1"/>
    <col min="12041" max="12273" width="8" style="16"/>
    <col min="12274" max="12274" width="4.140625" style="16" customWidth="1"/>
    <col min="12275" max="12275" width="15.42578125" style="16" customWidth="1"/>
    <col min="12276" max="12276" width="8" style="16" hidden="1" customWidth="1"/>
    <col min="12277" max="12277" width="7.140625" style="16" customWidth="1"/>
    <col min="12278" max="12278" width="8" style="16" hidden="1" customWidth="1"/>
    <col min="12279" max="12279" width="8.42578125" style="16" customWidth="1"/>
    <col min="12280" max="12280" width="6.28515625" style="16" customWidth="1"/>
    <col min="12281" max="12281" width="7.140625" style="16" customWidth="1"/>
    <col min="12282" max="12282" width="8.28515625" style="16" customWidth="1"/>
    <col min="12283" max="12283" width="6.28515625" style="16" customWidth="1"/>
    <col min="12284" max="12286" width="8.7109375" style="16" customWidth="1"/>
    <col min="12287" max="12287" width="9.28515625" style="16" customWidth="1"/>
    <col min="12288" max="12288" width="7.7109375" style="16" customWidth="1"/>
    <col min="12289" max="12289" width="7.85546875" style="16" customWidth="1"/>
    <col min="12290" max="12290" width="7.28515625" style="16" customWidth="1"/>
    <col min="12291" max="12291" width="6.85546875" style="16" customWidth="1"/>
    <col min="12292" max="12292" width="9.140625" style="16" customWidth="1"/>
    <col min="12293" max="12293" width="7.85546875" style="16" customWidth="1"/>
    <col min="12294" max="12294" width="7.42578125" style="16" customWidth="1"/>
    <col min="12295" max="12295" width="6.85546875" style="16" customWidth="1"/>
    <col min="12296" max="12296" width="7.85546875" style="16" customWidth="1"/>
    <col min="12297" max="12529" width="8" style="16"/>
    <col min="12530" max="12530" width="4.140625" style="16" customWidth="1"/>
    <col min="12531" max="12531" width="15.42578125" style="16" customWidth="1"/>
    <col min="12532" max="12532" width="8" style="16" hidden="1" customWidth="1"/>
    <col min="12533" max="12533" width="7.140625" style="16" customWidth="1"/>
    <col min="12534" max="12534" width="8" style="16" hidden="1" customWidth="1"/>
    <col min="12535" max="12535" width="8.42578125" style="16" customWidth="1"/>
    <col min="12536" max="12536" width="6.28515625" style="16" customWidth="1"/>
    <col min="12537" max="12537" width="7.140625" style="16" customWidth="1"/>
    <col min="12538" max="12538" width="8.28515625" style="16" customWidth="1"/>
    <col min="12539" max="12539" width="6.28515625" style="16" customWidth="1"/>
    <col min="12540" max="12542" width="8.7109375" style="16" customWidth="1"/>
    <col min="12543" max="12543" width="9.28515625" style="16" customWidth="1"/>
    <col min="12544" max="12544" width="7.7109375" style="16" customWidth="1"/>
    <col min="12545" max="12545" width="7.85546875" style="16" customWidth="1"/>
    <col min="12546" max="12546" width="7.28515625" style="16" customWidth="1"/>
    <col min="12547" max="12547" width="6.85546875" style="16" customWidth="1"/>
    <col min="12548" max="12548" width="9.140625" style="16" customWidth="1"/>
    <col min="12549" max="12549" width="7.85546875" style="16" customWidth="1"/>
    <col min="12550" max="12550" width="7.42578125" style="16" customWidth="1"/>
    <col min="12551" max="12551" width="6.85546875" style="16" customWidth="1"/>
    <col min="12552" max="12552" width="7.85546875" style="16" customWidth="1"/>
    <col min="12553" max="12785" width="8" style="16"/>
    <col min="12786" max="12786" width="4.140625" style="16" customWidth="1"/>
    <col min="12787" max="12787" width="15.42578125" style="16" customWidth="1"/>
    <col min="12788" max="12788" width="8" style="16" hidden="1" customWidth="1"/>
    <col min="12789" max="12789" width="7.140625" style="16" customWidth="1"/>
    <col min="12790" max="12790" width="8" style="16" hidden="1" customWidth="1"/>
    <col min="12791" max="12791" width="8.42578125" style="16" customWidth="1"/>
    <col min="12792" max="12792" width="6.28515625" style="16" customWidth="1"/>
    <col min="12793" max="12793" width="7.140625" style="16" customWidth="1"/>
    <col min="12794" max="12794" width="8.28515625" style="16" customWidth="1"/>
    <col min="12795" max="12795" width="6.28515625" style="16" customWidth="1"/>
    <col min="12796" max="12798" width="8.7109375" style="16" customWidth="1"/>
    <col min="12799" max="12799" width="9.28515625" style="16" customWidth="1"/>
    <col min="12800" max="12800" width="7.7109375" style="16" customWidth="1"/>
    <col min="12801" max="12801" width="7.85546875" style="16" customWidth="1"/>
    <col min="12802" max="12802" width="7.28515625" style="16" customWidth="1"/>
    <col min="12803" max="12803" width="6.85546875" style="16" customWidth="1"/>
    <col min="12804" max="12804" width="9.140625" style="16" customWidth="1"/>
    <col min="12805" max="12805" width="7.85546875" style="16" customWidth="1"/>
    <col min="12806" max="12806" width="7.42578125" style="16" customWidth="1"/>
    <col min="12807" max="12807" width="6.85546875" style="16" customWidth="1"/>
    <col min="12808" max="12808" width="7.85546875" style="16" customWidth="1"/>
    <col min="12809" max="13041" width="8" style="16"/>
    <col min="13042" max="13042" width="4.140625" style="16" customWidth="1"/>
    <col min="13043" max="13043" width="15.42578125" style="16" customWidth="1"/>
    <col min="13044" max="13044" width="8" style="16" hidden="1" customWidth="1"/>
    <col min="13045" max="13045" width="7.140625" style="16" customWidth="1"/>
    <col min="13046" max="13046" width="8" style="16" hidden="1" customWidth="1"/>
    <col min="13047" max="13047" width="8.42578125" style="16" customWidth="1"/>
    <col min="13048" max="13048" width="6.28515625" style="16" customWidth="1"/>
    <col min="13049" max="13049" width="7.140625" style="16" customWidth="1"/>
    <col min="13050" max="13050" width="8.28515625" style="16" customWidth="1"/>
    <col min="13051" max="13051" width="6.28515625" style="16" customWidth="1"/>
    <col min="13052" max="13054" width="8.7109375" style="16" customWidth="1"/>
    <col min="13055" max="13055" width="9.28515625" style="16" customWidth="1"/>
    <col min="13056" max="13056" width="7.7109375" style="16" customWidth="1"/>
    <col min="13057" max="13057" width="7.85546875" style="16" customWidth="1"/>
    <col min="13058" max="13058" width="7.28515625" style="16" customWidth="1"/>
    <col min="13059" max="13059" width="6.85546875" style="16" customWidth="1"/>
    <col min="13060" max="13060" width="9.140625" style="16" customWidth="1"/>
    <col min="13061" max="13061" width="7.85546875" style="16" customWidth="1"/>
    <col min="13062" max="13062" width="7.42578125" style="16" customWidth="1"/>
    <col min="13063" max="13063" width="6.85546875" style="16" customWidth="1"/>
    <col min="13064" max="13064" width="7.85546875" style="16" customWidth="1"/>
    <col min="13065" max="13297" width="8" style="16"/>
    <col min="13298" max="13298" width="4.140625" style="16" customWidth="1"/>
    <col min="13299" max="13299" width="15.42578125" style="16" customWidth="1"/>
    <col min="13300" max="13300" width="8" style="16" hidden="1" customWidth="1"/>
    <col min="13301" max="13301" width="7.140625" style="16" customWidth="1"/>
    <col min="13302" max="13302" width="8" style="16" hidden="1" customWidth="1"/>
    <col min="13303" max="13303" width="8.42578125" style="16" customWidth="1"/>
    <col min="13304" max="13304" width="6.28515625" style="16" customWidth="1"/>
    <col min="13305" max="13305" width="7.140625" style="16" customWidth="1"/>
    <col min="13306" max="13306" width="8.28515625" style="16" customWidth="1"/>
    <col min="13307" max="13307" width="6.28515625" style="16" customWidth="1"/>
    <col min="13308" max="13310" width="8.7109375" style="16" customWidth="1"/>
    <col min="13311" max="13311" width="9.28515625" style="16" customWidth="1"/>
    <col min="13312" max="13312" width="7.7109375" style="16" customWidth="1"/>
    <col min="13313" max="13313" width="7.85546875" style="16" customWidth="1"/>
    <col min="13314" max="13314" width="7.28515625" style="16" customWidth="1"/>
    <col min="13315" max="13315" width="6.85546875" style="16" customWidth="1"/>
    <col min="13316" max="13316" width="9.140625" style="16" customWidth="1"/>
    <col min="13317" max="13317" width="7.85546875" style="16" customWidth="1"/>
    <col min="13318" max="13318" width="7.42578125" style="16" customWidth="1"/>
    <col min="13319" max="13319" width="6.85546875" style="16" customWidth="1"/>
    <col min="13320" max="13320" width="7.85546875" style="16" customWidth="1"/>
    <col min="13321" max="13553" width="8" style="16"/>
    <col min="13554" max="13554" width="4.140625" style="16" customWidth="1"/>
    <col min="13555" max="13555" width="15.42578125" style="16" customWidth="1"/>
    <col min="13556" max="13556" width="8" style="16" hidden="1" customWidth="1"/>
    <col min="13557" max="13557" width="7.140625" style="16" customWidth="1"/>
    <col min="13558" max="13558" width="8" style="16" hidden="1" customWidth="1"/>
    <col min="13559" max="13559" width="8.42578125" style="16" customWidth="1"/>
    <col min="13560" max="13560" width="6.28515625" style="16" customWidth="1"/>
    <col min="13561" max="13561" width="7.140625" style="16" customWidth="1"/>
    <col min="13562" max="13562" width="8.28515625" style="16" customWidth="1"/>
    <col min="13563" max="13563" width="6.28515625" style="16" customWidth="1"/>
    <col min="13564" max="13566" width="8.7109375" style="16" customWidth="1"/>
    <col min="13567" max="13567" width="9.28515625" style="16" customWidth="1"/>
    <col min="13568" max="13568" width="7.7109375" style="16" customWidth="1"/>
    <col min="13569" max="13569" width="7.85546875" style="16" customWidth="1"/>
    <col min="13570" max="13570" width="7.28515625" style="16" customWidth="1"/>
    <col min="13571" max="13571" width="6.85546875" style="16" customWidth="1"/>
    <col min="13572" max="13572" width="9.140625" style="16" customWidth="1"/>
    <col min="13573" max="13573" width="7.85546875" style="16" customWidth="1"/>
    <col min="13574" max="13574" width="7.42578125" style="16" customWidth="1"/>
    <col min="13575" max="13575" width="6.85546875" style="16" customWidth="1"/>
    <col min="13576" max="13576" width="7.85546875" style="16" customWidth="1"/>
    <col min="13577" max="13809" width="8" style="16"/>
    <col min="13810" max="13810" width="4.140625" style="16" customWidth="1"/>
    <col min="13811" max="13811" width="15.42578125" style="16" customWidth="1"/>
    <col min="13812" max="13812" width="8" style="16" hidden="1" customWidth="1"/>
    <col min="13813" max="13813" width="7.140625" style="16" customWidth="1"/>
    <col min="13814" max="13814" width="8" style="16" hidden="1" customWidth="1"/>
    <col min="13815" max="13815" width="8.42578125" style="16" customWidth="1"/>
    <col min="13816" max="13816" width="6.28515625" style="16" customWidth="1"/>
    <col min="13817" max="13817" width="7.140625" style="16" customWidth="1"/>
    <col min="13818" max="13818" width="8.28515625" style="16" customWidth="1"/>
    <col min="13819" max="13819" width="6.28515625" style="16" customWidth="1"/>
    <col min="13820" max="13822" width="8.7109375" style="16" customWidth="1"/>
    <col min="13823" max="13823" width="9.28515625" style="16" customWidth="1"/>
    <col min="13824" max="13824" width="7.7109375" style="16" customWidth="1"/>
    <col min="13825" max="13825" width="7.85546875" style="16" customWidth="1"/>
    <col min="13826" max="13826" width="7.28515625" style="16" customWidth="1"/>
    <col min="13827" max="13827" width="6.85546875" style="16" customWidth="1"/>
    <col min="13828" max="13828" width="9.140625" style="16" customWidth="1"/>
    <col min="13829" max="13829" width="7.85546875" style="16" customWidth="1"/>
    <col min="13830" max="13830" width="7.42578125" style="16" customWidth="1"/>
    <col min="13831" max="13831" width="6.85546875" style="16" customWidth="1"/>
    <col min="13832" max="13832" width="7.85546875" style="16" customWidth="1"/>
    <col min="13833" max="14065" width="8" style="16"/>
    <col min="14066" max="14066" width="4.140625" style="16" customWidth="1"/>
    <col min="14067" max="14067" width="15.42578125" style="16" customWidth="1"/>
    <col min="14068" max="14068" width="8" style="16" hidden="1" customWidth="1"/>
    <col min="14069" max="14069" width="7.140625" style="16" customWidth="1"/>
    <col min="14070" max="14070" width="8" style="16" hidden="1" customWidth="1"/>
    <col min="14071" max="14071" width="8.42578125" style="16" customWidth="1"/>
    <col min="14072" max="14072" width="6.28515625" style="16" customWidth="1"/>
    <col min="14073" max="14073" width="7.140625" style="16" customWidth="1"/>
    <col min="14074" max="14074" width="8.28515625" style="16" customWidth="1"/>
    <col min="14075" max="14075" width="6.28515625" style="16" customWidth="1"/>
    <col min="14076" max="14078" width="8.7109375" style="16" customWidth="1"/>
    <col min="14079" max="14079" width="9.28515625" style="16" customWidth="1"/>
    <col min="14080" max="14080" width="7.7109375" style="16" customWidth="1"/>
    <col min="14081" max="14081" width="7.85546875" style="16" customWidth="1"/>
    <col min="14082" max="14082" width="7.28515625" style="16" customWidth="1"/>
    <col min="14083" max="14083" width="6.85546875" style="16" customWidth="1"/>
    <col min="14084" max="14084" width="9.140625" style="16" customWidth="1"/>
    <col min="14085" max="14085" width="7.85546875" style="16" customWidth="1"/>
    <col min="14086" max="14086" width="7.42578125" style="16" customWidth="1"/>
    <col min="14087" max="14087" width="6.85546875" style="16" customWidth="1"/>
    <col min="14088" max="14088" width="7.85546875" style="16" customWidth="1"/>
    <col min="14089" max="14321" width="8" style="16"/>
    <col min="14322" max="14322" width="4.140625" style="16" customWidth="1"/>
    <col min="14323" max="14323" width="15.42578125" style="16" customWidth="1"/>
    <col min="14324" max="14324" width="8" style="16" hidden="1" customWidth="1"/>
    <col min="14325" max="14325" width="7.140625" style="16" customWidth="1"/>
    <col min="14326" max="14326" width="8" style="16" hidden="1" customWidth="1"/>
    <col min="14327" max="14327" width="8.42578125" style="16" customWidth="1"/>
    <col min="14328" max="14328" width="6.28515625" style="16" customWidth="1"/>
    <col min="14329" max="14329" width="7.140625" style="16" customWidth="1"/>
    <col min="14330" max="14330" width="8.28515625" style="16" customWidth="1"/>
    <col min="14331" max="14331" width="6.28515625" style="16" customWidth="1"/>
    <col min="14332" max="14334" width="8.7109375" style="16" customWidth="1"/>
    <col min="14335" max="14335" width="9.28515625" style="16" customWidth="1"/>
    <col min="14336" max="14336" width="7.7109375" style="16" customWidth="1"/>
    <col min="14337" max="14337" width="7.85546875" style="16" customWidth="1"/>
    <col min="14338" max="14338" width="7.28515625" style="16" customWidth="1"/>
    <col min="14339" max="14339" width="6.85546875" style="16" customWidth="1"/>
    <col min="14340" max="14340" width="9.140625" style="16" customWidth="1"/>
    <col min="14341" max="14341" width="7.85546875" style="16" customWidth="1"/>
    <col min="14342" max="14342" width="7.42578125" style="16" customWidth="1"/>
    <col min="14343" max="14343" width="6.85546875" style="16" customWidth="1"/>
    <col min="14344" max="14344" width="7.85546875" style="16" customWidth="1"/>
    <col min="14345" max="14577" width="8" style="16"/>
    <col min="14578" max="14578" width="4.140625" style="16" customWidth="1"/>
    <col min="14579" max="14579" width="15.42578125" style="16" customWidth="1"/>
    <col min="14580" max="14580" width="8" style="16" hidden="1" customWidth="1"/>
    <col min="14581" max="14581" width="7.140625" style="16" customWidth="1"/>
    <col min="14582" max="14582" width="8" style="16" hidden="1" customWidth="1"/>
    <col min="14583" max="14583" width="8.42578125" style="16" customWidth="1"/>
    <col min="14584" max="14584" width="6.28515625" style="16" customWidth="1"/>
    <col min="14585" max="14585" width="7.140625" style="16" customWidth="1"/>
    <col min="14586" max="14586" width="8.28515625" style="16" customWidth="1"/>
    <col min="14587" max="14587" width="6.28515625" style="16" customWidth="1"/>
    <col min="14588" max="14590" width="8.7109375" style="16" customWidth="1"/>
    <col min="14591" max="14591" width="9.28515625" style="16" customWidth="1"/>
    <col min="14592" max="14592" width="7.7109375" style="16" customWidth="1"/>
    <col min="14593" max="14593" width="7.85546875" style="16" customWidth="1"/>
    <col min="14594" max="14594" width="7.28515625" style="16" customWidth="1"/>
    <col min="14595" max="14595" width="6.85546875" style="16" customWidth="1"/>
    <col min="14596" max="14596" width="9.140625" style="16" customWidth="1"/>
    <col min="14597" max="14597" width="7.85546875" style="16" customWidth="1"/>
    <col min="14598" max="14598" width="7.42578125" style="16" customWidth="1"/>
    <col min="14599" max="14599" width="6.85546875" style="16" customWidth="1"/>
    <col min="14600" max="14600" width="7.85546875" style="16" customWidth="1"/>
    <col min="14601" max="14833" width="8" style="16"/>
    <col min="14834" max="14834" width="4.140625" style="16" customWidth="1"/>
    <col min="14835" max="14835" width="15.42578125" style="16" customWidth="1"/>
    <col min="14836" max="14836" width="8" style="16" hidden="1" customWidth="1"/>
    <col min="14837" max="14837" width="7.140625" style="16" customWidth="1"/>
    <col min="14838" max="14838" width="8" style="16" hidden="1" customWidth="1"/>
    <col min="14839" max="14839" width="8.42578125" style="16" customWidth="1"/>
    <col min="14840" max="14840" width="6.28515625" style="16" customWidth="1"/>
    <col min="14841" max="14841" width="7.140625" style="16" customWidth="1"/>
    <col min="14842" max="14842" width="8.28515625" style="16" customWidth="1"/>
    <col min="14843" max="14843" width="6.28515625" style="16" customWidth="1"/>
    <col min="14844" max="14846" width="8.7109375" style="16" customWidth="1"/>
    <col min="14847" max="14847" width="9.28515625" style="16" customWidth="1"/>
    <col min="14848" max="14848" width="7.7109375" style="16" customWidth="1"/>
    <col min="14849" max="14849" width="7.85546875" style="16" customWidth="1"/>
    <col min="14850" max="14850" width="7.28515625" style="16" customWidth="1"/>
    <col min="14851" max="14851" width="6.85546875" style="16" customWidth="1"/>
    <col min="14852" max="14852" width="9.140625" style="16" customWidth="1"/>
    <col min="14853" max="14853" width="7.85546875" style="16" customWidth="1"/>
    <col min="14854" max="14854" width="7.42578125" style="16" customWidth="1"/>
    <col min="14855" max="14855" width="6.85546875" style="16" customWidth="1"/>
    <col min="14856" max="14856" width="7.85546875" style="16" customWidth="1"/>
    <col min="14857" max="15089" width="8" style="16"/>
    <col min="15090" max="15090" width="4.140625" style="16" customWidth="1"/>
    <col min="15091" max="15091" width="15.42578125" style="16" customWidth="1"/>
    <col min="15092" max="15092" width="8" style="16" hidden="1" customWidth="1"/>
    <col min="15093" max="15093" width="7.140625" style="16" customWidth="1"/>
    <col min="15094" max="15094" width="8" style="16" hidden="1" customWidth="1"/>
    <col min="15095" max="15095" width="8.42578125" style="16" customWidth="1"/>
    <col min="15096" max="15096" width="6.28515625" style="16" customWidth="1"/>
    <col min="15097" max="15097" width="7.140625" style="16" customWidth="1"/>
    <col min="15098" max="15098" width="8.28515625" style="16" customWidth="1"/>
    <col min="15099" max="15099" width="6.28515625" style="16" customWidth="1"/>
    <col min="15100" max="15102" width="8.7109375" style="16" customWidth="1"/>
    <col min="15103" max="15103" width="9.28515625" style="16" customWidth="1"/>
    <col min="15104" max="15104" width="7.7109375" style="16" customWidth="1"/>
    <col min="15105" max="15105" width="7.85546875" style="16" customWidth="1"/>
    <col min="15106" max="15106" width="7.28515625" style="16" customWidth="1"/>
    <col min="15107" max="15107" width="6.85546875" style="16" customWidth="1"/>
    <col min="15108" max="15108" width="9.140625" style="16" customWidth="1"/>
    <col min="15109" max="15109" width="7.85546875" style="16" customWidth="1"/>
    <col min="15110" max="15110" width="7.42578125" style="16" customWidth="1"/>
    <col min="15111" max="15111" width="6.85546875" style="16" customWidth="1"/>
    <col min="15112" max="15112" width="7.85546875" style="16" customWidth="1"/>
    <col min="15113" max="15345" width="8" style="16"/>
    <col min="15346" max="15346" width="4.140625" style="16" customWidth="1"/>
    <col min="15347" max="15347" width="15.42578125" style="16" customWidth="1"/>
    <col min="15348" max="15348" width="8" style="16" hidden="1" customWidth="1"/>
    <col min="15349" max="15349" width="7.140625" style="16" customWidth="1"/>
    <col min="15350" max="15350" width="8" style="16" hidden="1" customWidth="1"/>
    <col min="15351" max="15351" width="8.42578125" style="16" customWidth="1"/>
    <col min="15352" max="15352" width="6.28515625" style="16" customWidth="1"/>
    <col min="15353" max="15353" width="7.140625" style="16" customWidth="1"/>
    <col min="15354" max="15354" width="8.28515625" style="16" customWidth="1"/>
    <col min="15355" max="15355" width="6.28515625" style="16" customWidth="1"/>
    <col min="15356" max="15358" width="8.7109375" style="16" customWidth="1"/>
    <col min="15359" max="15359" width="9.28515625" style="16" customWidth="1"/>
    <col min="15360" max="15360" width="7.7109375" style="16" customWidth="1"/>
    <col min="15361" max="15361" width="7.85546875" style="16" customWidth="1"/>
    <col min="15362" max="15362" width="7.28515625" style="16" customWidth="1"/>
    <col min="15363" max="15363" width="6.85546875" style="16" customWidth="1"/>
    <col min="15364" max="15364" width="9.140625" style="16" customWidth="1"/>
    <col min="15365" max="15365" width="7.85546875" style="16" customWidth="1"/>
    <col min="15366" max="15366" width="7.42578125" style="16" customWidth="1"/>
    <col min="15367" max="15367" width="6.85546875" style="16" customWidth="1"/>
    <col min="15368" max="15368" width="7.85546875" style="16" customWidth="1"/>
    <col min="15369" max="15601" width="8" style="16"/>
    <col min="15602" max="15602" width="4.140625" style="16" customWidth="1"/>
    <col min="15603" max="15603" width="15.42578125" style="16" customWidth="1"/>
    <col min="15604" max="15604" width="8" style="16" hidden="1" customWidth="1"/>
    <col min="15605" max="15605" width="7.140625" style="16" customWidth="1"/>
    <col min="15606" max="15606" width="8" style="16" hidden="1" customWidth="1"/>
    <col min="15607" max="15607" width="8.42578125" style="16" customWidth="1"/>
    <col min="15608" max="15608" width="6.28515625" style="16" customWidth="1"/>
    <col min="15609" max="15609" width="7.140625" style="16" customWidth="1"/>
    <col min="15610" max="15610" width="8.28515625" style="16" customWidth="1"/>
    <col min="15611" max="15611" width="6.28515625" style="16" customWidth="1"/>
    <col min="15612" max="15614" width="8.7109375" style="16" customWidth="1"/>
    <col min="15615" max="15615" width="9.28515625" style="16" customWidth="1"/>
    <col min="15616" max="15616" width="7.7109375" style="16" customWidth="1"/>
    <col min="15617" max="15617" width="7.85546875" style="16" customWidth="1"/>
    <col min="15618" max="15618" width="7.28515625" style="16" customWidth="1"/>
    <col min="15619" max="15619" width="6.85546875" style="16" customWidth="1"/>
    <col min="15620" max="15620" width="9.140625" style="16" customWidth="1"/>
    <col min="15621" max="15621" width="7.85546875" style="16" customWidth="1"/>
    <col min="15622" max="15622" width="7.42578125" style="16" customWidth="1"/>
    <col min="15623" max="15623" width="6.85546875" style="16" customWidth="1"/>
    <col min="15624" max="15624" width="7.85546875" style="16" customWidth="1"/>
    <col min="15625" max="15857" width="8" style="16"/>
    <col min="15858" max="15858" width="4.140625" style="16" customWidth="1"/>
    <col min="15859" max="15859" width="15.42578125" style="16" customWidth="1"/>
    <col min="15860" max="15860" width="8" style="16" hidden="1" customWidth="1"/>
    <col min="15861" max="15861" width="7.140625" style="16" customWidth="1"/>
    <col min="15862" max="15862" width="8" style="16" hidden="1" customWidth="1"/>
    <col min="15863" max="15863" width="8.42578125" style="16" customWidth="1"/>
    <col min="15864" max="15864" width="6.28515625" style="16" customWidth="1"/>
    <col min="15865" max="15865" width="7.140625" style="16" customWidth="1"/>
    <col min="15866" max="15866" width="8.28515625" style="16" customWidth="1"/>
    <col min="15867" max="15867" width="6.28515625" style="16" customWidth="1"/>
    <col min="15868" max="15870" width="8.7109375" style="16" customWidth="1"/>
    <col min="15871" max="15871" width="9.28515625" style="16" customWidth="1"/>
    <col min="15872" max="15872" width="7.7109375" style="16" customWidth="1"/>
    <col min="15873" max="15873" width="7.85546875" style="16" customWidth="1"/>
    <col min="15874" max="15874" width="7.28515625" style="16" customWidth="1"/>
    <col min="15875" max="15875" width="6.85546875" style="16" customWidth="1"/>
    <col min="15876" max="15876" width="9.140625" style="16" customWidth="1"/>
    <col min="15877" max="15877" width="7.85546875" style="16" customWidth="1"/>
    <col min="15878" max="15878" width="7.42578125" style="16" customWidth="1"/>
    <col min="15879" max="15879" width="6.85546875" style="16" customWidth="1"/>
    <col min="15880" max="15880" width="7.85546875" style="16" customWidth="1"/>
    <col min="15881" max="16113" width="8" style="16"/>
    <col min="16114" max="16114" width="4.140625" style="16" customWidth="1"/>
    <col min="16115" max="16115" width="15.42578125" style="16" customWidth="1"/>
    <col min="16116" max="16116" width="8" style="16" hidden="1" customWidth="1"/>
    <col min="16117" max="16117" width="7.140625" style="16" customWidth="1"/>
    <col min="16118" max="16118" width="8" style="16" hidden="1" customWidth="1"/>
    <col min="16119" max="16119" width="8.42578125" style="16" customWidth="1"/>
    <col min="16120" max="16120" width="6.28515625" style="16" customWidth="1"/>
    <col min="16121" max="16121" width="7.140625" style="16" customWidth="1"/>
    <col min="16122" max="16122" width="8.28515625" style="16" customWidth="1"/>
    <col min="16123" max="16123" width="6.28515625" style="16" customWidth="1"/>
    <col min="16124" max="16126" width="8.7109375" style="16" customWidth="1"/>
    <col min="16127" max="16127" width="9.28515625" style="16" customWidth="1"/>
    <col min="16128" max="16128" width="7.7109375" style="16" customWidth="1"/>
    <col min="16129" max="16129" width="7.85546875" style="16" customWidth="1"/>
    <col min="16130" max="16130" width="7.28515625" style="16" customWidth="1"/>
    <col min="16131" max="16131" width="6.85546875" style="16" customWidth="1"/>
    <col min="16132" max="16132" width="9.140625" style="16" customWidth="1"/>
    <col min="16133" max="16133" width="7.85546875" style="16" customWidth="1"/>
    <col min="16134" max="16134" width="7.42578125" style="16" customWidth="1"/>
    <col min="16135" max="16135" width="6.85546875" style="16" customWidth="1"/>
    <col min="16136" max="16136" width="7.85546875" style="16" customWidth="1"/>
    <col min="16137" max="16384" width="8" style="16"/>
  </cols>
  <sheetData>
    <row r="1" spans="1:30" ht="39.75" customHeight="1">
      <c r="A1" s="298" t="s">
        <v>177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37"/>
    </row>
    <row r="2" spans="1:30">
      <c r="A2" s="299" t="s">
        <v>188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38"/>
    </row>
    <row r="3" spans="1:30" ht="24" customHeight="1">
      <c r="A3" s="238"/>
      <c r="B3" s="238"/>
      <c r="C3" s="238"/>
      <c r="E3" s="19"/>
      <c r="F3" s="238"/>
      <c r="G3" s="238"/>
      <c r="H3" s="238"/>
      <c r="I3" s="238"/>
      <c r="J3" s="238"/>
      <c r="K3" s="238"/>
      <c r="L3" s="238"/>
      <c r="M3" s="321" t="s">
        <v>38</v>
      </c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240"/>
    </row>
    <row r="4" spans="1:30" ht="45" customHeight="1">
      <c r="A4" s="322" t="s">
        <v>39</v>
      </c>
      <c r="B4" s="323" t="s">
        <v>40</v>
      </c>
      <c r="C4" s="323" t="s">
        <v>41</v>
      </c>
      <c r="D4" s="324" t="s">
        <v>42</v>
      </c>
      <c r="E4" s="319" t="s">
        <v>43</v>
      </c>
      <c r="F4" s="319" t="s">
        <v>44</v>
      </c>
      <c r="G4" s="319" t="s">
        <v>45</v>
      </c>
      <c r="H4" s="315" t="s">
        <v>46</v>
      </c>
      <c r="I4" s="316"/>
      <c r="J4" s="316"/>
      <c r="K4" s="316"/>
      <c r="L4" s="316"/>
      <c r="M4" s="317"/>
      <c r="N4" s="318" t="s">
        <v>47</v>
      </c>
      <c r="O4" s="318"/>
      <c r="P4" s="318"/>
      <c r="Q4" s="318"/>
      <c r="R4" s="319" t="s">
        <v>48</v>
      </c>
      <c r="S4" s="318" t="s">
        <v>49</v>
      </c>
      <c r="T4" s="318"/>
      <c r="U4" s="318"/>
      <c r="V4" s="318"/>
      <c r="W4" s="319" t="s">
        <v>50</v>
      </c>
      <c r="X4" s="241">
        <f>697332</f>
        <v>697332</v>
      </c>
      <c r="AD4" s="21" t="e">
        <f>#REF!-#REF!-'[2]PB 01 Nguồn năm 2026'!K8</f>
        <v>#REF!</v>
      </c>
    </row>
    <row r="5" spans="1:30">
      <c r="A5" s="322"/>
      <c r="B5" s="323"/>
      <c r="C5" s="323"/>
      <c r="D5" s="324"/>
      <c r="E5" s="319"/>
      <c r="F5" s="319"/>
      <c r="G5" s="319"/>
      <c r="H5" s="319" t="s">
        <v>51</v>
      </c>
      <c r="I5" s="320" t="s">
        <v>52</v>
      </c>
      <c r="J5" s="320"/>
      <c r="K5" s="320"/>
      <c r="L5" s="320"/>
      <c r="M5" s="320"/>
      <c r="N5" s="319" t="s">
        <v>53</v>
      </c>
      <c r="O5" s="320" t="s">
        <v>52</v>
      </c>
      <c r="P5" s="320"/>
      <c r="Q5" s="320"/>
      <c r="R5" s="319"/>
      <c r="S5" s="319" t="s">
        <v>54</v>
      </c>
      <c r="T5" s="320" t="s">
        <v>52</v>
      </c>
      <c r="U5" s="320"/>
      <c r="V5" s="320"/>
      <c r="W5" s="319"/>
      <c r="X5" s="241">
        <v>62354</v>
      </c>
    </row>
    <row r="6" spans="1:30" ht="104.25" customHeight="1">
      <c r="A6" s="322"/>
      <c r="B6" s="323"/>
      <c r="C6" s="323"/>
      <c r="D6" s="324"/>
      <c r="E6" s="319"/>
      <c r="F6" s="319"/>
      <c r="G6" s="319"/>
      <c r="H6" s="319"/>
      <c r="I6" s="242" t="s">
        <v>55</v>
      </c>
      <c r="J6" s="242" t="s">
        <v>56</v>
      </c>
      <c r="K6" s="242"/>
      <c r="L6" s="243" t="s">
        <v>57</v>
      </c>
      <c r="M6" s="242" t="s">
        <v>58</v>
      </c>
      <c r="N6" s="319"/>
      <c r="O6" s="242" t="s">
        <v>59</v>
      </c>
      <c r="P6" s="242" t="s">
        <v>60</v>
      </c>
      <c r="Q6" s="242" t="s">
        <v>61</v>
      </c>
      <c r="R6" s="319"/>
      <c r="S6" s="319"/>
      <c r="T6" s="242" t="s">
        <v>59</v>
      </c>
      <c r="U6" s="242" t="s">
        <v>60</v>
      </c>
      <c r="V6" s="242" t="s">
        <v>62</v>
      </c>
      <c r="W6" s="319"/>
      <c r="X6" s="241">
        <f>X4+X5</f>
        <v>759686</v>
      </c>
      <c r="Y6" s="21" t="e">
        <f>#REF!-564400</f>
        <v>#REF!</v>
      </c>
      <c r="AD6" s="21" t="e">
        <f>#REF!+'[2]PB 02 DA chuyển tiếp'!I8</f>
        <v>#REF!</v>
      </c>
    </row>
    <row r="7" spans="1:30" s="238" customFormat="1" ht="16.5">
      <c r="A7" s="244">
        <v>1</v>
      </c>
      <c r="B7" s="245">
        <v>2</v>
      </c>
      <c r="C7" s="245">
        <v>3</v>
      </c>
      <c r="D7" s="246">
        <v>4</v>
      </c>
      <c r="E7" s="247">
        <v>5</v>
      </c>
      <c r="F7" s="245">
        <v>6</v>
      </c>
      <c r="G7" s="245">
        <v>7</v>
      </c>
      <c r="H7" s="245">
        <v>8</v>
      </c>
      <c r="I7" s="245">
        <v>9</v>
      </c>
      <c r="J7" s="245">
        <v>10</v>
      </c>
      <c r="K7" s="245"/>
      <c r="L7" s="245">
        <v>11</v>
      </c>
      <c r="M7" s="245">
        <v>12</v>
      </c>
      <c r="N7" s="245">
        <v>13</v>
      </c>
      <c r="O7" s="245">
        <v>14</v>
      </c>
      <c r="P7" s="245">
        <v>15</v>
      </c>
      <c r="Q7" s="245">
        <v>16</v>
      </c>
      <c r="R7" s="245">
        <v>17</v>
      </c>
      <c r="S7" s="245">
        <v>18</v>
      </c>
      <c r="T7" s="245">
        <v>19</v>
      </c>
      <c r="U7" s="245">
        <v>20</v>
      </c>
      <c r="V7" s="245">
        <v>21</v>
      </c>
      <c r="W7" s="245">
        <v>13</v>
      </c>
      <c r="X7" s="248"/>
      <c r="AA7" s="238">
        <v>8.8200000000000001E-2</v>
      </c>
    </row>
    <row r="8" spans="1:30" s="25" customFormat="1" ht="33">
      <c r="A8" s="249"/>
      <c r="B8" s="250" t="s">
        <v>64</v>
      </c>
      <c r="C8" s="251"/>
      <c r="D8" s="252"/>
      <c r="E8" s="251"/>
      <c r="F8" s="253">
        <f>F9+F10</f>
        <v>3357552.0019999999</v>
      </c>
      <c r="G8" s="253">
        <f t="shared" ref="G8:J8" si="0">G9+G10</f>
        <v>1225555.3333333333</v>
      </c>
      <c r="H8" s="253">
        <f t="shared" si="0"/>
        <v>2131996.6686666664</v>
      </c>
      <c r="I8" s="253">
        <f t="shared" si="0"/>
        <v>319799.50029999996</v>
      </c>
      <c r="J8" s="253">
        <f t="shared" si="0"/>
        <v>1188659.7778566666</v>
      </c>
      <c r="K8" s="253"/>
      <c r="L8" s="253">
        <f>L9+L10</f>
        <v>92454.636192166668</v>
      </c>
      <c r="M8" s="253">
        <f>M9+M10</f>
        <v>592360.52098450018</v>
      </c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5" t="e">
        <f>#REF!-#REF!</f>
        <v>#REF!</v>
      </c>
      <c r="Y8" s="24">
        <f>F8-'[2]PB 01 Nguồn năm 2026'!F9</f>
        <v>3065767.5079999999</v>
      </c>
      <c r="Z8" s="24"/>
      <c r="AD8" s="24">
        <f>F8-'[2]PB 01 Nguồn năm 2026'!F9</f>
        <v>3065767.5079999999</v>
      </c>
    </row>
    <row r="9" spans="1:30" s="25" customFormat="1" ht="50.25" customHeight="1">
      <c r="A9" s="249" t="s">
        <v>63</v>
      </c>
      <c r="B9" s="207" t="s">
        <v>65</v>
      </c>
      <c r="C9" s="256"/>
      <c r="D9" s="257"/>
      <c r="E9" s="256"/>
      <c r="F9" s="258">
        <f>25000+8400</f>
        <v>33400</v>
      </c>
      <c r="G9" s="254"/>
      <c r="H9" s="258">
        <f>25000+8400</f>
        <v>33400</v>
      </c>
      <c r="I9" s="258">
        <f>H9*0.15</f>
        <v>5010</v>
      </c>
      <c r="J9" s="258">
        <f>(H9-I9)*0.1</f>
        <v>2839</v>
      </c>
      <c r="K9" s="258"/>
      <c r="L9" s="258">
        <f>(F9-I9-J9-K9)*0.05</f>
        <v>1277.5500000000002</v>
      </c>
      <c r="M9" s="258">
        <f>H9-I9-J9-K9-L9</f>
        <v>24273.45</v>
      </c>
      <c r="N9" s="254"/>
      <c r="O9" s="254"/>
      <c r="P9" s="254"/>
      <c r="Q9" s="254"/>
      <c r="R9" s="254"/>
      <c r="S9" s="254"/>
      <c r="T9" s="254"/>
      <c r="U9" s="254"/>
      <c r="V9" s="254"/>
      <c r="W9" s="259" t="s">
        <v>66</v>
      </c>
      <c r="X9" s="260" t="e">
        <f>#REF!-#REF!</f>
        <v>#REF!</v>
      </c>
      <c r="Y9" s="24" t="e">
        <f>#REF!-'[2]PB 01 Nguồn năm 2026'!N9</f>
        <v>#REF!</v>
      </c>
      <c r="Z9" s="24"/>
      <c r="AD9" s="24">
        <f>M8-'[2]PB 01 Nguồn năm 2026'!K9</f>
        <v>551560.36016450019</v>
      </c>
    </row>
    <row r="10" spans="1:30" s="25" customFormat="1" ht="24" customHeight="1">
      <c r="A10" s="249" t="s">
        <v>85</v>
      </c>
      <c r="B10" s="250" t="s">
        <v>67</v>
      </c>
      <c r="C10" s="256">
        <f>SUM(C11:C21)</f>
        <v>173.35999999999999</v>
      </c>
      <c r="D10" s="261">
        <f>SUM(D11:D21)</f>
        <v>60.672801000000007</v>
      </c>
      <c r="E10" s="256"/>
      <c r="F10" s="256">
        <f t="shared" ref="F10:J10" si="1">SUM(F11:F25)</f>
        <v>3324152.0019999999</v>
      </c>
      <c r="G10" s="256">
        <f t="shared" si="1"/>
        <v>1225555.3333333333</v>
      </c>
      <c r="H10" s="256">
        <f t="shared" si="1"/>
        <v>2098596.6686666664</v>
      </c>
      <c r="I10" s="256">
        <f t="shared" si="1"/>
        <v>314789.50029999996</v>
      </c>
      <c r="J10" s="256">
        <f t="shared" si="1"/>
        <v>1185820.7778566666</v>
      </c>
      <c r="K10" s="256"/>
      <c r="L10" s="256">
        <f>(F10-I10-J10-K10)*0.05</f>
        <v>91177.086192166666</v>
      </c>
      <c r="M10" s="256">
        <f>SUM(M11:M25)</f>
        <v>568087.07098450023</v>
      </c>
      <c r="N10" s="254"/>
      <c r="O10" s="254"/>
      <c r="P10" s="254"/>
      <c r="Q10" s="254"/>
      <c r="R10" s="254"/>
      <c r="S10" s="254"/>
      <c r="T10" s="254"/>
      <c r="U10" s="254"/>
      <c r="V10" s="254"/>
      <c r="W10" s="262"/>
      <c r="X10" s="263">
        <f>697178+32430</f>
        <v>729608</v>
      </c>
      <c r="Z10" s="24"/>
      <c r="AD10" s="24">
        <f>+M8-40800</f>
        <v>551560.52098450018</v>
      </c>
    </row>
    <row r="11" spans="1:30" ht="98.45" customHeight="1">
      <c r="A11" s="29">
        <v>1</v>
      </c>
      <c r="B11" s="264" t="s">
        <v>68</v>
      </c>
      <c r="C11" s="30">
        <v>9.85</v>
      </c>
      <c r="D11" s="211">
        <f>+'[2]Dự Kiến nguồn vốn'!G20/10000</f>
        <v>4.242</v>
      </c>
      <c r="E11" s="265">
        <v>2</v>
      </c>
      <c r="F11" s="258">
        <f>D11*E11*10000</f>
        <v>84840</v>
      </c>
      <c r="G11" s="266">
        <f>'[2]Dự Kiến nguồn vốn'!O20/1000000</f>
        <v>47000</v>
      </c>
      <c r="H11" s="258">
        <f>F11-G11</f>
        <v>37840</v>
      </c>
      <c r="I11" s="258">
        <f>H11*0.15</f>
        <v>5676</v>
      </c>
      <c r="J11" s="258">
        <f>(H11-I11)*0.1</f>
        <v>3216.4</v>
      </c>
      <c r="K11" s="258"/>
      <c r="L11" s="258">
        <f t="shared" ref="L11:L25" si="2">(H11-I11-J11-K11)*0.05</f>
        <v>1447.38</v>
      </c>
      <c r="M11" s="258">
        <f t="shared" ref="M11:M25" si="3">H11-I11-J11-K11-L11</f>
        <v>27500.219999999998</v>
      </c>
      <c r="N11" s="267"/>
      <c r="O11" s="267"/>
      <c r="P11" s="267"/>
      <c r="Q11" s="268"/>
      <c r="R11" s="268"/>
      <c r="S11" s="269"/>
      <c r="T11" s="269"/>
      <c r="U11" s="269"/>
      <c r="V11" s="270"/>
      <c r="W11" s="271" t="s">
        <v>69</v>
      </c>
      <c r="X11" s="272"/>
      <c r="Y11" s="16">
        <v>2026</v>
      </c>
      <c r="Z11" s="21">
        <f>M11+M12+M13+M14</f>
        <v>148903.74613000001</v>
      </c>
    </row>
    <row r="12" spans="1:30" s="33" customFormat="1" ht="70.150000000000006" customHeight="1">
      <c r="A12" s="29">
        <v>2</v>
      </c>
      <c r="B12" s="273" t="s">
        <v>70</v>
      </c>
      <c r="C12" s="31">
        <v>25.79</v>
      </c>
      <c r="D12" s="220">
        <v>9.6999999999999993</v>
      </c>
      <c r="E12" s="274">
        <v>4.0389999999999997</v>
      </c>
      <c r="F12" s="258">
        <f>D12*E12*10000</f>
        <v>391782.99999999994</v>
      </c>
      <c r="G12" s="266">
        <f>'[2]Dự Kiến nguồn vốn'!O6/1000000</f>
        <v>93333.333333333299</v>
      </c>
      <c r="H12" s="258">
        <f>F12-G12</f>
        <v>298449.66666666663</v>
      </c>
      <c r="I12" s="258">
        <f>H12*0.15</f>
        <v>44767.44999999999</v>
      </c>
      <c r="J12" s="258">
        <f>(H12-I12)*0.7</f>
        <v>177577.55166666664</v>
      </c>
      <c r="K12" s="258"/>
      <c r="L12" s="258">
        <f t="shared" si="2"/>
        <v>3805.2332500000007</v>
      </c>
      <c r="M12" s="258">
        <f t="shared" si="3"/>
        <v>72299.431750000003</v>
      </c>
      <c r="N12" s="275" t="e">
        <f>F12-#REF!</f>
        <v>#REF!</v>
      </c>
      <c r="O12" s="275" t="e">
        <f>N12*20%</f>
        <v>#REF!</v>
      </c>
      <c r="P12" s="275" t="e">
        <f>(N12-O12)*0.1</f>
        <v>#REF!</v>
      </c>
      <c r="Q12" s="275" t="e">
        <f>N12-O12-P12</f>
        <v>#REF!</v>
      </c>
      <c r="R12" s="275" t="e">
        <f>41354-#REF!</f>
        <v>#REF!</v>
      </c>
      <c r="S12" s="275" t="e">
        <f>(D12-#REF!)*E12*10000-R12</f>
        <v>#REF!</v>
      </c>
      <c r="T12" s="275" t="e">
        <f>S12*0.2</f>
        <v>#REF!</v>
      </c>
      <c r="U12" s="275" t="e">
        <f>(S12-T12)*10/100</f>
        <v>#REF!</v>
      </c>
      <c r="V12" s="275" t="e">
        <f>S12-T12-U12</f>
        <v>#REF!</v>
      </c>
      <c r="W12" s="271" t="s">
        <v>71</v>
      </c>
      <c r="X12" s="272"/>
      <c r="Y12" s="33">
        <v>2026</v>
      </c>
    </row>
    <row r="13" spans="1:30" s="33" customFormat="1" ht="70.150000000000006" customHeight="1">
      <c r="A13" s="29">
        <v>3</v>
      </c>
      <c r="B13" s="34" t="s">
        <v>72</v>
      </c>
      <c r="C13" s="35">
        <v>4.83</v>
      </c>
      <c r="D13" s="211">
        <f>'[2]Dự Kiến nguồn vốn'!G7/10000</f>
        <v>1.8733</v>
      </c>
      <c r="E13" s="265">
        <v>3.8</v>
      </c>
      <c r="F13" s="258">
        <f>D13*E13*10000</f>
        <v>71185.399999999994</v>
      </c>
      <c r="G13" s="266">
        <f>'[2]Dự Kiến nguồn vốn'!O7/1000000</f>
        <v>17000</v>
      </c>
      <c r="H13" s="258">
        <f t="shared" ref="H13:H25" si="4">F13-G13</f>
        <v>54185.399999999994</v>
      </c>
      <c r="I13" s="258">
        <f t="shared" ref="I13:I25" si="5">H13*0.15</f>
        <v>8127.8099999999986</v>
      </c>
      <c r="J13" s="258">
        <f>(H13-I13)*0.7</f>
        <v>32240.312999999995</v>
      </c>
      <c r="K13" s="258"/>
      <c r="L13" s="258">
        <f t="shared" si="2"/>
        <v>690.86385000000018</v>
      </c>
      <c r="M13" s="258">
        <f t="shared" si="3"/>
        <v>13126.413150000002</v>
      </c>
      <c r="N13" s="275"/>
      <c r="O13" s="275"/>
      <c r="P13" s="275"/>
      <c r="Q13" s="275"/>
      <c r="R13" s="275"/>
      <c r="S13" s="275"/>
      <c r="T13" s="275"/>
      <c r="U13" s="275"/>
      <c r="V13" s="275"/>
      <c r="W13" s="271" t="s">
        <v>71</v>
      </c>
      <c r="X13" s="272"/>
      <c r="Y13" s="33">
        <v>2026</v>
      </c>
    </row>
    <row r="14" spans="1:30" s="33" customFormat="1" ht="70.150000000000006" customHeight="1">
      <c r="A14" s="29">
        <v>4</v>
      </c>
      <c r="B14" s="34" t="s">
        <v>73</v>
      </c>
      <c r="C14" s="31">
        <v>15.4</v>
      </c>
      <c r="D14" s="211">
        <f>'[2]Dự Kiến nguồn vốn'!G8/10000</f>
        <v>5.3214800000000002</v>
      </c>
      <c r="E14" s="265">
        <v>4.0999999999999996</v>
      </c>
      <c r="F14" s="258">
        <f t="shared" ref="F14:F25" si="6">D14*E14*10000</f>
        <v>218180.68</v>
      </c>
      <c r="G14" s="266">
        <f>'[2]Dự Kiến nguồn vốn'!W8/1000000</f>
        <v>69666</v>
      </c>
      <c r="H14" s="258">
        <f t="shared" si="4"/>
        <v>148514.68</v>
      </c>
      <c r="I14" s="258">
        <f t="shared" si="5"/>
        <v>22277.201999999997</v>
      </c>
      <c r="J14" s="258">
        <f t="shared" ref="J14:J25" si="7">(H14-I14)*0.7</f>
        <v>88366.234599999996</v>
      </c>
      <c r="K14" s="258"/>
      <c r="L14" s="258">
        <f t="shared" si="2"/>
        <v>1893.5621700000004</v>
      </c>
      <c r="M14" s="258">
        <f t="shared" si="3"/>
        <v>35977.681230000009</v>
      </c>
      <c r="N14" s="275"/>
      <c r="O14" s="275"/>
      <c r="P14" s="275"/>
      <c r="Q14" s="275"/>
      <c r="R14" s="275"/>
      <c r="S14" s="275"/>
      <c r="T14" s="275"/>
      <c r="U14" s="275"/>
      <c r="V14" s="275"/>
      <c r="W14" s="271" t="s">
        <v>71</v>
      </c>
      <c r="X14" s="272"/>
      <c r="Y14" s="33">
        <v>2026</v>
      </c>
    </row>
    <row r="15" spans="1:30" ht="70.150000000000006" customHeight="1">
      <c r="A15" s="29">
        <v>5</v>
      </c>
      <c r="B15" s="276" t="s">
        <v>74</v>
      </c>
      <c r="C15" s="277">
        <v>16.89</v>
      </c>
      <c r="D15" s="211">
        <f>'[2]Dự Kiến nguồn vốn'!G9/10000</f>
        <v>4.8447500000000003</v>
      </c>
      <c r="E15" s="265">
        <v>4.2</v>
      </c>
      <c r="F15" s="258">
        <f t="shared" si="6"/>
        <v>203479.5</v>
      </c>
      <c r="G15" s="266">
        <f>'[2]Dự Kiến nguồn vốn'!S9/1000000</f>
        <v>80000</v>
      </c>
      <c r="H15" s="258">
        <f t="shared" si="4"/>
        <v>123479.5</v>
      </c>
      <c r="I15" s="258">
        <f t="shared" si="5"/>
        <v>18521.924999999999</v>
      </c>
      <c r="J15" s="258">
        <f t="shared" si="7"/>
        <v>73470.302499999991</v>
      </c>
      <c r="K15" s="258"/>
      <c r="L15" s="258">
        <f t="shared" si="2"/>
        <v>1574.3636250000004</v>
      </c>
      <c r="M15" s="258">
        <f t="shared" si="3"/>
        <v>29912.908875000005</v>
      </c>
      <c r="N15" s="275"/>
      <c r="O15" s="275"/>
      <c r="P15" s="275"/>
      <c r="Q15" s="275"/>
      <c r="R15" s="275"/>
      <c r="S15" s="275"/>
      <c r="T15" s="275"/>
      <c r="U15" s="275"/>
      <c r="V15" s="275"/>
      <c r="W15" s="271" t="s">
        <v>71</v>
      </c>
      <c r="X15" s="272"/>
      <c r="Y15" s="16">
        <v>2027</v>
      </c>
      <c r="Z15" s="21">
        <f>M15+M16+M17+M18</f>
        <v>132321.18016950006</v>
      </c>
    </row>
    <row r="16" spans="1:30" ht="70.150000000000006" customHeight="1">
      <c r="A16" s="29">
        <v>6</v>
      </c>
      <c r="B16" s="278" t="s">
        <v>75</v>
      </c>
      <c r="C16" s="211">
        <v>21.22</v>
      </c>
      <c r="D16" s="211">
        <f>'[2]Dự Kiến nguồn vốn'!G10/10000</f>
        <v>7.6807710000000009</v>
      </c>
      <c r="E16" s="265">
        <v>4.2</v>
      </c>
      <c r="F16" s="258">
        <f t="shared" si="6"/>
        <v>322592.38200000004</v>
      </c>
      <c r="G16" s="266">
        <f>'[2]Dự Kiến nguồn vốn'!S10/1000000</f>
        <v>172000</v>
      </c>
      <c r="H16" s="258">
        <f t="shared" si="4"/>
        <v>150592.38200000004</v>
      </c>
      <c r="I16" s="258">
        <f t="shared" si="5"/>
        <v>22588.857300000007</v>
      </c>
      <c r="J16" s="258">
        <f t="shared" si="7"/>
        <v>89602.467290000015</v>
      </c>
      <c r="K16" s="258"/>
      <c r="L16" s="258">
        <f t="shared" si="2"/>
        <v>1920.0528705000013</v>
      </c>
      <c r="M16" s="258">
        <f t="shared" si="3"/>
        <v>36481.00453950002</v>
      </c>
      <c r="N16" s="275"/>
      <c r="O16" s="275"/>
      <c r="P16" s="275"/>
      <c r="Q16" s="275"/>
      <c r="R16" s="275"/>
      <c r="S16" s="275"/>
      <c r="T16" s="275"/>
      <c r="U16" s="275"/>
      <c r="V16" s="275"/>
      <c r="W16" s="271" t="s">
        <v>71</v>
      </c>
      <c r="X16" s="272"/>
      <c r="Y16" s="16">
        <v>2027</v>
      </c>
    </row>
    <row r="17" spans="1:26" ht="70.150000000000006" customHeight="1">
      <c r="A17" s="29">
        <v>7</v>
      </c>
      <c r="B17" s="276" t="s">
        <v>76</v>
      </c>
      <c r="C17" s="277">
        <v>10.01</v>
      </c>
      <c r="D17" s="211">
        <f>'[2]Dự Kiến nguồn vốn'!G11/10000</f>
        <v>2.3267000000000002</v>
      </c>
      <c r="E17" s="265">
        <v>4.2</v>
      </c>
      <c r="F17" s="258">
        <f t="shared" si="6"/>
        <v>97721.400000000023</v>
      </c>
      <c r="G17" s="266">
        <f>'[2]Dự Kiến nguồn vốn'!S11/1000000</f>
        <v>45000</v>
      </c>
      <c r="H17" s="258">
        <f t="shared" si="4"/>
        <v>52721.400000000023</v>
      </c>
      <c r="I17" s="258">
        <f t="shared" si="5"/>
        <v>7908.2100000000028</v>
      </c>
      <c r="J17" s="258">
        <f t="shared" si="7"/>
        <v>31369.233000000011</v>
      </c>
      <c r="K17" s="258"/>
      <c r="L17" s="258">
        <f t="shared" si="2"/>
        <v>672.19785000000036</v>
      </c>
      <c r="M17" s="258">
        <f t="shared" si="3"/>
        <v>12771.759150000005</v>
      </c>
      <c r="N17" s="275"/>
      <c r="O17" s="275"/>
      <c r="P17" s="275"/>
      <c r="Q17" s="275"/>
      <c r="R17" s="275"/>
      <c r="S17" s="275"/>
      <c r="T17" s="275"/>
      <c r="U17" s="275"/>
      <c r="V17" s="275"/>
      <c r="W17" s="271" t="s">
        <v>71</v>
      </c>
      <c r="X17" s="272"/>
      <c r="Y17" s="16">
        <v>2027</v>
      </c>
    </row>
    <row r="18" spans="1:26" ht="70.150000000000006" customHeight="1">
      <c r="A18" s="29">
        <v>8</v>
      </c>
      <c r="B18" s="276" t="s">
        <v>77</v>
      </c>
      <c r="C18" s="277">
        <v>20.69</v>
      </c>
      <c r="D18" s="211">
        <f>'[2]Dự Kiến nguồn vốn'!G12/10000</f>
        <v>7.4862899999999994</v>
      </c>
      <c r="E18" s="265">
        <v>4.2</v>
      </c>
      <c r="F18" s="258">
        <f t="shared" si="6"/>
        <v>314424.18</v>
      </c>
      <c r="G18" s="266">
        <f>'[2]Dự Kiến nguồn vốn'!S12/1000000</f>
        <v>95000</v>
      </c>
      <c r="H18" s="258">
        <f t="shared" si="4"/>
        <v>219424.18</v>
      </c>
      <c r="I18" s="258">
        <f t="shared" si="5"/>
        <v>32913.627</v>
      </c>
      <c r="J18" s="258">
        <f t="shared" si="7"/>
        <v>130557.38709999998</v>
      </c>
      <c r="K18" s="258"/>
      <c r="L18" s="258">
        <f t="shared" si="2"/>
        <v>2797.6582950000006</v>
      </c>
      <c r="M18" s="258">
        <f t="shared" si="3"/>
        <v>53155.507605000006</v>
      </c>
      <c r="N18" s="275"/>
      <c r="O18" s="275"/>
      <c r="P18" s="275"/>
      <c r="Q18" s="275"/>
      <c r="R18" s="275"/>
      <c r="S18" s="275"/>
      <c r="T18" s="275"/>
      <c r="U18" s="275"/>
      <c r="V18" s="275"/>
      <c r="W18" s="271" t="s">
        <v>71</v>
      </c>
      <c r="X18" s="272"/>
      <c r="Y18" s="16">
        <v>2027</v>
      </c>
    </row>
    <row r="19" spans="1:26" ht="70.150000000000006" customHeight="1">
      <c r="A19" s="187">
        <v>9</v>
      </c>
      <c r="B19" s="264" t="s">
        <v>78</v>
      </c>
      <c r="C19" s="279">
        <v>5.64</v>
      </c>
      <c r="D19" s="211">
        <f>'[2]Dự Kiến nguồn vốn'!G21/10000</f>
        <v>2.57</v>
      </c>
      <c r="E19" s="280">
        <v>4.2</v>
      </c>
      <c r="F19" s="281">
        <f t="shared" si="6"/>
        <v>107940</v>
      </c>
      <c r="G19" s="282">
        <f>'[2]Dự Kiến nguồn vốn'!S21/1000000-4</f>
        <v>22556</v>
      </c>
      <c r="H19" s="258">
        <f t="shared" si="4"/>
        <v>85384</v>
      </c>
      <c r="I19" s="281">
        <f t="shared" si="5"/>
        <v>12807.6</v>
      </c>
      <c r="J19" s="281">
        <f>(H19-I19)*0.1</f>
        <v>7257.6399999999994</v>
      </c>
      <c r="K19" s="281"/>
      <c r="L19" s="258">
        <f t="shared" si="2"/>
        <v>3265.9380000000001</v>
      </c>
      <c r="M19" s="258">
        <f t="shared" si="3"/>
        <v>62052.821999999993</v>
      </c>
      <c r="N19" s="283"/>
      <c r="O19" s="283"/>
      <c r="P19" s="283"/>
      <c r="Q19" s="284"/>
      <c r="R19" s="284"/>
      <c r="S19" s="285"/>
      <c r="T19" s="285"/>
      <c r="U19" s="285"/>
      <c r="V19" s="286"/>
      <c r="W19" s="271" t="s">
        <v>66</v>
      </c>
      <c r="X19" s="272"/>
      <c r="Y19" s="16">
        <v>2028</v>
      </c>
      <c r="Z19" s="21">
        <f>M19+M20</f>
        <v>122237.75115000003</v>
      </c>
    </row>
    <row r="20" spans="1:26" ht="70.150000000000006" customHeight="1">
      <c r="A20" s="29">
        <v>10</v>
      </c>
      <c r="B20" s="276" t="s">
        <v>79</v>
      </c>
      <c r="C20" s="277">
        <v>29.13</v>
      </c>
      <c r="D20" s="211">
        <f>'[2]Dự Kiến nguồn vốn'!G13/10000</f>
        <v>9.4867000000000008</v>
      </c>
      <c r="E20" s="265">
        <v>4.2</v>
      </c>
      <c r="F20" s="258">
        <f t="shared" si="6"/>
        <v>398441.4</v>
      </c>
      <c r="G20" s="266">
        <f>'[2]Dự Kiến nguồn vốn'!S13/1000000</f>
        <v>150000</v>
      </c>
      <c r="H20" s="258">
        <f t="shared" si="4"/>
        <v>248441.40000000002</v>
      </c>
      <c r="I20" s="258">
        <f t="shared" si="5"/>
        <v>37266.21</v>
      </c>
      <c r="J20" s="258">
        <f t="shared" si="7"/>
        <v>147822.633</v>
      </c>
      <c r="K20" s="258"/>
      <c r="L20" s="258">
        <f t="shared" si="2"/>
        <v>3167.6278500000017</v>
      </c>
      <c r="M20" s="258">
        <f t="shared" si="3"/>
        <v>60184.929150000025</v>
      </c>
      <c r="N20" s="275"/>
      <c r="O20" s="275"/>
      <c r="P20" s="275"/>
      <c r="Q20" s="275"/>
      <c r="R20" s="275"/>
      <c r="S20" s="275"/>
      <c r="T20" s="275"/>
      <c r="U20" s="275"/>
      <c r="V20" s="275"/>
      <c r="W20" s="271" t="s">
        <v>71</v>
      </c>
      <c r="X20" s="272"/>
      <c r="Y20" s="16">
        <v>2028</v>
      </c>
    </row>
    <row r="21" spans="1:26" ht="70.150000000000006" customHeight="1">
      <c r="A21" s="29">
        <v>11</v>
      </c>
      <c r="B21" s="287" t="s">
        <v>80</v>
      </c>
      <c r="C21" s="288">
        <v>13.91</v>
      </c>
      <c r="D21" s="211">
        <f>'[2]Dự Kiến nguồn vốn'!G15/10000</f>
        <v>5.1408100000000001</v>
      </c>
      <c r="E21" s="265">
        <v>4.2</v>
      </c>
      <c r="F21" s="258">
        <f t="shared" si="6"/>
        <v>215914.02000000002</v>
      </c>
      <c r="G21" s="266">
        <f>'[2]Dự Kiến nguồn vốn'!S15/1000000</f>
        <v>108500</v>
      </c>
      <c r="H21" s="258">
        <f t="shared" si="4"/>
        <v>107414.02000000002</v>
      </c>
      <c r="I21" s="258">
        <f t="shared" si="5"/>
        <v>16112.103000000003</v>
      </c>
      <c r="J21" s="258">
        <f t="shared" si="7"/>
        <v>63911.341900000007</v>
      </c>
      <c r="K21" s="258"/>
      <c r="L21" s="258">
        <f t="shared" si="2"/>
        <v>1369.5287550000005</v>
      </c>
      <c r="M21" s="258">
        <f t="shared" si="3"/>
        <v>26021.04634500001</v>
      </c>
      <c r="N21" s="267"/>
      <c r="O21" s="267"/>
      <c r="P21" s="267"/>
      <c r="Q21" s="268"/>
      <c r="R21" s="268"/>
      <c r="S21" s="269"/>
      <c r="T21" s="269"/>
      <c r="U21" s="269"/>
      <c r="V21" s="270"/>
      <c r="W21" s="271" t="s">
        <v>71</v>
      </c>
      <c r="X21" s="272"/>
      <c r="Y21" s="16">
        <v>2029</v>
      </c>
      <c r="Z21" s="21">
        <f>M21+M22</f>
        <v>87417.225495000035</v>
      </c>
    </row>
    <row r="22" spans="1:26" ht="70.150000000000006" customHeight="1">
      <c r="A22" s="29">
        <v>12</v>
      </c>
      <c r="B22" s="264" t="s">
        <v>81</v>
      </c>
      <c r="C22" s="288">
        <v>29.13</v>
      </c>
      <c r="D22" s="211">
        <f>'[2]Dự Kiến nguồn vốn'!G18/10000</f>
        <v>9.4867000000000008</v>
      </c>
      <c r="E22" s="265">
        <v>4.2</v>
      </c>
      <c r="F22" s="258">
        <f t="shared" si="6"/>
        <v>398441.4</v>
      </c>
      <c r="G22" s="266">
        <f>'[2]Dự Kiến nguồn vốn'!S18/1000000</f>
        <v>145000</v>
      </c>
      <c r="H22" s="258">
        <f t="shared" si="4"/>
        <v>253441.40000000002</v>
      </c>
      <c r="I22" s="258">
        <f t="shared" si="5"/>
        <v>38016.21</v>
      </c>
      <c r="J22" s="258">
        <f t="shared" si="7"/>
        <v>150797.633</v>
      </c>
      <c r="K22" s="258"/>
      <c r="L22" s="258">
        <f t="shared" si="2"/>
        <v>3231.3778500000017</v>
      </c>
      <c r="M22" s="258">
        <f t="shared" si="3"/>
        <v>61396.179150000025</v>
      </c>
      <c r="N22" s="267"/>
      <c r="O22" s="267"/>
      <c r="P22" s="267"/>
      <c r="Q22" s="268"/>
      <c r="R22" s="268"/>
      <c r="S22" s="269"/>
      <c r="T22" s="269"/>
      <c r="U22" s="269"/>
      <c r="V22" s="270"/>
      <c r="W22" s="271" t="s">
        <v>71</v>
      </c>
      <c r="X22" s="272"/>
      <c r="Y22" s="16">
        <v>2029</v>
      </c>
    </row>
    <row r="23" spans="1:26" ht="70.150000000000006" customHeight="1">
      <c r="A23" s="29">
        <v>13</v>
      </c>
      <c r="B23" s="276" t="s">
        <v>82</v>
      </c>
      <c r="C23" s="277">
        <v>6.83</v>
      </c>
      <c r="D23" s="211">
        <f>'[2]Dự Kiến nguồn vốn'!G14/10000</f>
        <v>2.5842200000000002</v>
      </c>
      <c r="E23" s="265">
        <v>4.2</v>
      </c>
      <c r="F23" s="258">
        <f t="shared" si="6"/>
        <v>108537.24000000002</v>
      </c>
      <c r="G23" s="266">
        <f>'[2]Dự Kiến nguồn vốn'!S14/1000000</f>
        <v>35500</v>
      </c>
      <c r="H23" s="258">
        <f t="shared" si="4"/>
        <v>73037.24000000002</v>
      </c>
      <c r="I23" s="258">
        <f t="shared" si="5"/>
        <v>10955.586000000003</v>
      </c>
      <c r="J23" s="258">
        <f t="shared" si="7"/>
        <v>43457.157800000008</v>
      </c>
      <c r="K23" s="258"/>
      <c r="L23" s="258">
        <f t="shared" si="2"/>
        <v>931.2248100000005</v>
      </c>
      <c r="M23" s="258">
        <f t="shared" si="3"/>
        <v>17693.271390000009</v>
      </c>
      <c r="N23" s="275"/>
      <c r="O23" s="275"/>
      <c r="P23" s="275"/>
      <c r="Q23" s="275"/>
      <c r="R23" s="275"/>
      <c r="S23" s="275"/>
      <c r="T23" s="275"/>
      <c r="U23" s="275"/>
      <c r="V23" s="275"/>
      <c r="W23" s="271" t="s">
        <v>71</v>
      </c>
      <c r="X23" s="272"/>
      <c r="Y23" s="16">
        <v>2030</v>
      </c>
      <c r="Z23" s="21">
        <f>M23+M24+M25</f>
        <v>77207.168040000019</v>
      </c>
    </row>
    <row r="24" spans="1:26" ht="70.150000000000006" customHeight="1">
      <c r="A24" s="29">
        <v>14</v>
      </c>
      <c r="B24" s="278" t="s">
        <v>83</v>
      </c>
      <c r="C24" s="288">
        <v>15</v>
      </c>
      <c r="D24" s="211">
        <f>'[2]Dự Kiến nguồn vốn'!G16/10000+AA7</f>
        <v>5.0881999999999996</v>
      </c>
      <c r="E24" s="265">
        <v>4.2</v>
      </c>
      <c r="F24" s="258">
        <f t="shared" si="6"/>
        <v>213704.4</v>
      </c>
      <c r="G24" s="266">
        <f>'[2]Dự Kiến nguồn vốn'!S16/1000000</f>
        <v>75000</v>
      </c>
      <c r="H24" s="258">
        <f t="shared" si="4"/>
        <v>138704.4</v>
      </c>
      <c r="I24" s="258">
        <f t="shared" si="5"/>
        <v>20805.66</v>
      </c>
      <c r="J24" s="258">
        <f t="shared" si="7"/>
        <v>82529.117999999988</v>
      </c>
      <c r="K24" s="258"/>
      <c r="L24" s="258">
        <f t="shared" si="2"/>
        <v>1768.4811000000002</v>
      </c>
      <c r="M24" s="258">
        <f t="shared" si="3"/>
        <v>33601.140900000006</v>
      </c>
      <c r="N24" s="267"/>
      <c r="O24" s="267"/>
      <c r="P24" s="267"/>
      <c r="Q24" s="268"/>
      <c r="R24" s="268"/>
      <c r="S24" s="269"/>
      <c r="T24" s="269"/>
      <c r="U24" s="269"/>
      <c r="V24" s="270"/>
      <c r="W24" s="271" t="s">
        <v>71</v>
      </c>
      <c r="X24" s="272"/>
      <c r="Y24" s="16">
        <v>2030</v>
      </c>
      <c r="Z24" s="21"/>
    </row>
    <row r="25" spans="1:26" ht="70.150000000000006" customHeight="1">
      <c r="A25" s="29">
        <v>15</v>
      </c>
      <c r="B25" s="278" t="s">
        <v>84</v>
      </c>
      <c r="C25" s="288">
        <v>14.2</v>
      </c>
      <c r="D25" s="211">
        <v>4.2134999999999998</v>
      </c>
      <c r="E25" s="265">
        <v>4.2</v>
      </c>
      <c r="F25" s="258">
        <f t="shared" si="6"/>
        <v>176967</v>
      </c>
      <c r="G25" s="266">
        <f>'[2]Dự Kiến nguồn vốn'!S17/1000000</f>
        <v>70000</v>
      </c>
      <c r="H25" s="258">
        <f t="shared" si="4"/>
        <v>106967</v>
      </c>
      <c r="I25" s="258">
        <f t="shared" si="5"/>
        <v>16045.05</v>
      </c>
      <c r="J25" s="258">
        <f t="shared" si="7"/>
        <v>63645.364999999991</v>
      </c>
      <c r="K25" s="258"/>
      <c r="L25" s="258">
        <f t="shared" si="2"/>
        <v>1363.8292500000005</v>
      </c>
      <c r="M25" s="258">
        <f t="shared" si="3"/>
        <v>25912.755750000008</v>
      </c>
      <c r="N25" s="267"/>
      <c r="O25" s="267"/>
      <c r="P25" s="267"/>
      <c r="Q25" s="268"/>
      <c r="R25" s="268"/>
      <c r="S25" s="269"/>
      <c r="T25" s="269"/>
      <c r="U25" s="269"/>
      <c r="V25" s="270"/>
      <c r="W25" s="271" t="s">
        <v>71</v>
      </c>
      <c r="X25" s="272"/>
      <c r="Y25" s="16">
        <v>2030</v>
      </c>
      <c r="Z25" s="36"/>
    </row>
    <row r="26" spans="1:26" ht="31.15" customHeight="1">
      <c r="A26" s="314"/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</row>
  </sheetData>
  <mergeCells count="22">
    <mergeCell ref="A1:W1"/>
    <mergeCell ref="A2:W2"/>
    <mergeCell ref="M3:W3"/>
    <mergeCell ref="A4:A6"/>
    <mergeCell ref="B4:B6"/>
    <mergeCell ref="C4:C6"/>
    <mergeCell ref="D4:D6"/>
    <mergeCell ref="E4:E6"/>
    <mergeCell ref="F4:F6"/>
    <mergeCell ref="G4:G6"/>
    <mergeCell ref="T5:V5"/>
    <mergeCell ref="A26:W26"/>
    <mergeCell ref="H4:M4"/>
    <mergeCell ref="N4:Q4"/>
    <mergeCell ref="R4:R6"/>
    <mergeCell ref="S4:V4"/>
    <mergeCell ref="W4:W6"/>
    <mergeCell ref="H5:H6"/>
    <mergeCell ref="I5:M5"/>
    <mergeCell ref="N5:N6"/>
    <mergeCell ref="O5:Q5"/>
    <mergeCell ref="S5:S6"/>
  </mergeCells>
  <pageMargins left="0.7" right="0.45" top="0.75" bottom="0.5" header="0.3" footer="0.3"/>
  <pageSetup paperSize="8" orientation="landscape" blackAndWhite="1" verticalDpi="120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L38"/>
  <sheetViews>
    <sheetView view="pageBreakPreview" zoomScale="60" zoomScaleNormal="80" workbookViewId="0">
      <selection activeCell="B5" sqref="B5"/>
    </sheetView>
  </sheetViews>
  <sheetFormatPr defaultRowHeight="18.75"/>
  <cols>
    <col min="1" max="1" width="8.28515625" style="3" customWidth="1"/>
    <col min="2" max="2" width="62.42578125" style="4" customWidth="1"/>
    <col min="3" max="3" width="16" style="3" customWidth="1"/>
    <col min="4" max="4" width="34.7109375" style="3" customWidth="1"/>
    <col min="5" max="5" width="27.5703125" style="5" customWidth="1"/>
    <col min="6" max="6" width="31.7109375" style="177" customWidth="1"/>
    <col min="7" max="87" width="8.85546875" style="12"/>
    <col min="88" max="170" width="8.85546875" style="3"/>
    <col min="171" max="171" width="5" style="3" customWidth="1"/>
    <col min="172" max="172" width="14.42578125" style="3" customWidth="1"/>
    <col min="173" max="176" width="0" style="3" hidden="1" customWidth="1"/>
    <col min="177" max="177" width="8.5703125" style="3" customWidth="1"/>
    <col min="178" max="178" width="9.42578125" style="3" customWidth="1"/>
    <col min="179" max="179" width="10.28515625" style="3" customWidth="1"/>
    <col min="180" max="180" width="8.5703125" style="3" customWidth="1"/>
    <col min="181" max="181" width="11.140625" style="3" customWidth="1"/>
    <col min="182" max="182" width="10.28515625" style="3" customWidth="1"/>
    <col min="183" max="183" width="8.7109375" style="3" customWidth="1"/>
    <col min="184" max="184" width="10.28515625" style="3" customWidth="1"/>
    <col min="185" max="185" width="9" style="3" customWidth="1"/>
    <col min="186" max="186" width="8.42578125" style="3" customWidth="1"/>
    <col min="187" max="187" width="9.85546875" style="3" customWidth="1"/>
    <col min="188" max="188" width="8.7109375" style="3" customWidth="1"/>
    <col min="189" max="191" width="0" style="3" hidden="1" customWidth="1"/>
    <col min="192" max="192" width="11.42578125" style="3" customWidth="1"/>
    <col min="193" max="193" width="10.42578125" style="3" customWidth="1"/>
    <col min="194" max="194" width="12.5703125" style="3" customWidth="1"/>
    <col min="195" max="197" width="0" style="3" hidden="1" customWidth="1"/>
    <col min="198" max="198" width="11.5703125" style="3" bestFit="1" customWidth="1"/>
    <col min="199" max="426" width="8.85546875" style="3"/>
    <col min="427" max="427" width="5" style="3" customWidth="1"/>
    <col min="428" max="428" width="14.42578125" style="3" customWidth="1"/>
    <col min="429" max="432" width="0" style="3" hidden="1" customWidth="1"/>
    <col min="433" max="433" width="8.5703125" style="3" customWidth="1"/>
    <col min="434" max="434" width="9.42578125" style="3" customWidth="1"/>
    <col min="435" max="435" width="10.28515625" style="3" customWidth="1"/>
    <col min="436" max="436" width="8.5703125" style="3" customWidth="1"/>
    <col min="437" max="437" width="11.140625" style="3" customWidth="1"/>
    <col min="438" max="438" width="10.28515625" style="3" customWidth="1"/>
    <col min="439" max="439" width="8.7109375" style="3" customWidth="1"/>
    <col min="440" max="440" width="10.28515625" style="3" customWidth="1"/>
    <col min="441" max="441" width="9" style="3" customWidth="1"/>
    <col min="442" max="442" width="8.42578125" style="3" customWidth="1"/>
    <col min="443" max="443" width="9.85546875" style="3" customWidth="1"/>
    <col min="444" max="444" width="8.7109375" style="3" customWidth="1"/>
    <col min="445" max="447" width="0" style="3" hidden="1" customWidth="1"/>
    <col min="448" max="448" width="11.42578125" style="3" customWidth="1"/>
    <col min="449" max="449" width="10.42578125" style="3" customWidth="1"/>
    <col min="450" max="450" width="12.5703125" style="3" customWidth="1"/>
    <col min="451" max="453" width="0" style="3" hidden="1" customWidth="1"/>
    <col min="454" max="454" width="11.5703125" style="3" bestFit="1" customWidth="1"/>
    <col min="455" max="682" width="8.85546875" style="3"/>
    <col min="683" max="683" width="5" style="3" customWidth="1"/>
    <col min="684" max="684" width="14.42578125" style="3" customWidth="1"/>
    <col min="685" max="688" width="0" style="3" hidden="1" customWidth="1"/>
    <col min="689" max="689" width="8.5703125" style="3" customWidth="1"/>
    <col min="690" max="690" width="9.42578125" style="3" customWidth="1"/>
    <col min="691" max="691" width="10.28515625" style="3" customWidth="1"/>
    <col min="692" max="692" width="8.5703125" style="3" customWidth="1"/>
    <col min="693" max="693" width="11.140625" style="3" customWidth="1"/>
    <col min="694" max="694" width="10.28515625" style="3" customWidth="1"/>
    <col min="695" max="695" width="8.7109375" style="3" customWidth="1"/>
    <col min="696" max="696" width="10.28515625" style="3" customWidth="1"/>
    <col min="697" max="697" width="9" style="3" customWidth="1"/>
    <col min="698" max="698" width="8.42578125" style="3" customWidth="1"/>
    <col min="699" max="699" width="9.85546875" style="3" customWidth="1"/>
    <col min="700" max="700" width="8.7109375" style="3" customWidth="1"/>
    <col min="701" max="703" width="0" style="3" hidden="1" customWidth="1"/>
    <col min="704" max="704" width="11.42578125" style="3" customWidth="1"/>
    <col min="705" max="705" width="10.42578125" style="3" customWidth="1"/>
    <col min="706" max="706" width="12.5703125" style="3" customWidth="1"/>
    <col min="707" max="709" width="0" style="3" hidden="1" customWidth="1"/>
    <col min="710" max="710" width="11.5703125" style="3" bestFit="1" customWidth="1"/>
    <col min="711" max="938" width="8.85546875" style="3"/>
    <col min="939" max="939" width="5" style="3" customWidth="1"/>
    <col min="940" max="940" width="14.42578125" style="3" customWidth="1"/>
    <col min="941" max="944" width="0" style="3" hidden="1" customWidth="1"/>
    <col min="945" max="945" width="8.5703125" style="3" customWidth="1"/>
    <col min="946" max="946" width="9.42578125" style="3" customWidth="1"/>
    <col min="947" max="947" width="10.28515625" style="3" customWidth="1"/>
    <col min="948" max="948" width="8.5703125" style="3" customWidth="1"/>
    <col min="949" max="949" width="11.140625" style="3" customWidth="1"/>
    <col min="950" max="950" width="10.28515625" style="3" customWidth="1"/>
    <col min="951" max="951" width="8.7109375" style="3" customWidth="1"/>
    <col min="952" max="952" width="10.28515625" style="3" customWidth="1"/>
    <col min="953" max="953" width="9" style="3" customWidth="1"/>
    <col min="954" max="954" width="8.42578125" style="3" customWidth="1"/>
    <col min="955" max="955" width="9.85546875" style="3" customWidth="1"/>
    <col min="956" max="956" width="8.7109375" style="3" customWidth="1"/>
    <col min="957" max="959" width="0" style="3" hidden="1" customWidth="1"/>
    <col min="960" max="960" width="11.42578125" style="3" customWidth="1"/>
    <col min="961" max="961" width="10.42578125" style="3" customWidth="1"/>
    <col min="962" max="962" width="12.5703125" style="3" customWidth="1"/>
    <col min="963" max="965" width="0" style="3" hidden="1" customWidth="1"/>
    <col min="966" max="966" width="11.5703125" style="3" bestFit="1" customWidth="1"/>
    <col min="967" max="1194" width="8.85546875" style="3"/>
    <col min="1195" max="1195" width="5" style="3" customWidth="1"/>
    <col min="1196" max="1196" width="14.42578125" style="3" customWidth="1"/>
    <col min="1197" max="1200" width="0" style="3" hidden="1" customWidth="1"/>
    <col min="1201" max="1201" width="8.5703125" style="3" customWidth="1"/>
    <col min="1202" max="1202" width="9.42578125" style="3" customWidth="1"/>
    <col min="1203" max="1203" width="10.28515625" style="3" customWidth="1"/>
    <col min="1204" max="1204" width="8.5703125" style="3" customWidth="1"/>
    <col min="1205" max="1205" width="11.140625" style="3" customWidth="1"/>
    <col min="1206" max="1206" width="10.28515625" style="3" customWidth="1"/>
    <col min="1207" max="1207" width="8.7109375" style="3" customWidth="1"/>
    <col min="1208" max="1208" width="10.28515625" style="3" customWidth="1"/>
    <col min="1209" max="1209" width="9" style="3" customWidth="1"/>
    <col min="1210" max="1210" width="8.42578125" style="3" customWidth="1"/>
    <col min="1211" max="1211" width="9.85546875" style="3" customWidth="1"/>
    <col min="1212" max="1212" width="8.7109375" style="3" customWidth="1"/>
    <col min="1213" max="1215" width="0" style="3" hidden="1" customWidth="1"/>
    <col min="1216" max="1216" width="11.42578125" style="3" customWidth="1"/>
    <col min="1217" max="1217" width="10.42578125" style="3" customWidth="1"/>
    <col min="1218" max="1218" width="12.5703125" style="3" customWidth="1"/>
    <col min="1219" max="1221" width="0" style="3" hidden="1" customWidth="1"/>
    <col min="1222" max="1222" width="11.5703125" style="3" bestFit="1" customWidth="1"/>
    <col min="1223" max="1450" width="8.85546875" style="3"/>
    <col min="1451" max="1451" width="5" style="3" customWidth="1"/>
    <col min="1452" max="1452" width="14.42578125" style="3" customWidth="1"/>
    <col min="1453" max="1456" width="0" style="3" hidden="1" customWidth="1"/>
    <col min="1457" max="1457" width="8.5703125" style="3" customWidth="1"/>
    <col min="1458" max="1458" width="9.42578125" style="3" customWidth="1"/>
    <col min="1459" max="1459" width="10.28515625" style="3" customWidth="1"/>
    <col min="1460" max="1460" width="8.5703125" style="3" customWidth="1"/>
    <col min="1461" max="1461" width="11.140625" style="3" customWidth="1"/>
    <col min="1462" max="1462" width="10.28515625" style="3" customWidth="1"/>
    <col min="1463" max="1463" width="8.7109375" style="3" customWidth="1"/>
    <col min="1464" max="1464" width="10.28515625" style="3" customWidth="1"/>
    <col min="1465" max="1465" width="9" style="3" customWidth="1"/>
    <col min="1466" max="1466" width="8.42578125" style="3" customWidth="1"/>
    <col min="1467" max="1467" width="9.85546875" style="3" customWidth="1"/>
    <col min="1468" max="1468" width="8.7109375" style="3" customWidth="1"/>
    <col min="1469" max="1471" width="0" style="3" hidden="1" customWidth="1"/>
    <col min="1472" max="1472" width="11.42578125" style="3" customWidth="1"/>
    <col min="1473" max="1473" width="10.42578125" style="3" customWidth="1"/>
    <col min="1474" max="1474" width="12.5703125" style="3" customWidth="1"/>
    <col min="1475" max="1477" width="0" style="3" hidden="1" customWidth="1"/>
    <col min="1478" max="1478" width="11.5703125" style="3" bestFit="1" customWidth="1"/>
    <col min="1479" max="1706" width="8.85546875" style="3"/>
    <col min="1707" max="1707" width="5" style="3" customWidth="1"/>
    <col min="1708" max="1708" width="14.42578125" style="3" customWidth="1"/>
    <col min="1709" max="1712" width="0" style="3" hidden="1" customWidth="1"/>
    <col min="1713" max="1713" width="8.5703125" style="3" customWidth="1"/>
    <col min="1714" max="1714" width="9.42578125" style="3" customWidth="1"/>
    <col min="1715" max="1715" width="10.28515625" style="3" customWidth="1"/>
    <col min="1716" max="1716" width="8.5703125" style="3" customWidth="1"/>
    <col min="1717" max="1717" width="11.140625" style="3" customWidth="1"/>
    <col min="1718" max="1718" width="10.28515625" style="3" customWidth="1"/>
    <col min="1719" max="1719" width="8.7109375" style="3" customWidth="1"/>
    <col min="1720" max="1720" width="10.28515625" style="3" customWidth="1"/>
    <col min="1721" max="1721" width="9" style="3" customWidth="1"/>
    <col min="1722" max="1722" width="8.42578125" style="3" customWidth="1"/>
    <col min="1723" max="1723" width="9.85546875" style="3" customWidth="1"/>
    <col min="1724" max="1724" width="8.7109375" style="3" customWidth="1"/>
    <col min="1725" max="1727" width="0" style="3" hidden="1" customWidth="1"/>
    <col min="1728" max="1728" width="11.42578125" style="3" customWidth="1"/>
    <col min="1729" max="1729" width="10.42578125" style="3" customWidth="1"/>
    <col min="1730" max="1730" width="12.5703125" style="3" customWidth="1"/>
    <col min="1731" max="1733" width="0" style="3" hidden="1" customWidth="1"/>
    <col min="1734" max="1734" width="11.5703125" style="3" bestFit="1" customWidth="1"/>
    <col min="1735" max="1962" width="8.85546875" style="3"/>
    <col min="1963" max="1963" width="5" style="3" customWidth="1"/>
    <col min="1964" max="1964" width="14.42578125" style="3" customWidth="1"/>
    <col min="1965" max="1968" width="0" style="3" hidden="1" customWidth="1"/>
    <col min="1969" max="1969" width="8.5703125" style="3" customWidth="1"/>
    <col min="1970" max="1970" width="9.42578125" style="3" customWidth="1"/>
    <col min="1971" max="1971" width="10.28515625" style="3" customWidth="1"/>
    <col min="1972" max="1972" width="8.5703125" style="3" customWidth="1"/>
    <col min="1973" max="1973" width="11.140625" style="3" customWidth="1"/>
    <col min="1974" max="1974" width="10.28515625" style="3" customWidth="1"/>
    <col min="1975" max="1975" width="8.7109375" style="3" customWidth="1"/>
    <col min="1976" max="1976" width="10.28515625" style="3" customWidth="1"/>
    <col min="1977" max="1977" width="9" style="3" customWidth="1"/>
    <col min="1978" max="1978" width="8.42578125" style="3" customWidth="1"/>
    <col min="1979" max="1979" width="9.85546875" style="3" customWidth="1"/>
    <col min="1980" max="1980" width="8.7109375" style="3" customWidth="1"/>
    <col min="1981" max="1983" width="0" style="3" hidden="1" customWidth="1"/>
    <col min="1984" max="1984" width="11.42578125" style="3" customWidth="1"/>
    <col min="1985" max="1985" width="10.42578125" style="3" customWidth="1"/>
    <col min="1986" max="1986" width="12.5703125" style="3" customWidth="1"/>
    <col min="1987" max="1989" width="0" style="3" hidden="1" customWidth="1"/>
    <col min="1990" max="1990" width="11.5703125" style="3" bestFit="1" customWidth="1"/>
    <col min="1991" max="2218" width="8.85546875" style="3"/>
    <col min="2219" max="2219" width="5" style="3" customWidth="1"/>
    <col min="2220" max="2220" width="14.42578125" style="3" customWidth="1"/>
    <col min="2221" max="2224" width="0" style="3" hidden="1" customWidth="1"/>
    <col min="2225" max="2225" width="8.5703125" style="3" customWidth="1"/>
    <col min="2226" max="2226" width="9.42578125" style="3" customWidth="1"/>
    <col min="2227" max="2227" width="10.28515625" style="3" customWidth="1"/>
    <col min="2228" max="2228" width="8.5703125" style="3" customWidth="1"/>
    <col min="2229" max="2229" width="11.140625" style="3" customWidth="1"/>
    <col min="2230" max="2230" width="10.28515625" style="3" customWidth="1"/>
    <col min="2231" max="2231" width="8.7109375" style="3" customWidth="1"/>
    <col min="2232" max="2232" width="10.28515625" style="3" customWidth="1"/>
    <col min="2233" max="2233" width="9" style="3" customWidth="1"/>
    <col min="2234" max="2234" width="8.42578125" style="3" customWidth="1"/>
    <col min="2235" max="2235" width="9.85546875" style="3" customWidth="1"/>
    <col min="2236" max="2236" width="8.7109375" style="3" customWidth="1"/>
    <col min="2237" max="2239" width="0" style="3" hidden="1" customWidth="1"/>
    <col min="2240" max="2240" width="11.42578125" style="3" customWidth="1"/>
    <col min="2241" max="2241" width="10.42578125" style="3" customWidth="1"/>
    <col min="2242" max="2242" width="12.5703125" style="3" customWidth="1"/>
    <col min="2243" max="2245" width="0" style="3" hidden="1" customWidth="1"/>
    <col min="2246" max="2246" width="11.5703125" style="3" bestFit="1" customWidth="1"/>
    <col min="2247" max="2474" width="8.85546875" style="3"/>
    <col min="2475" max="2475" width="5" style="3" customWidth="1"/>
    <col min="2476" max="2476" width="14.42578125" style="3" customWidth="1"/>
    <col min="2477" max="2480" width="0" style="3" hidden="1" customWidth="1"/>
    <col min="2481" max="2481" width="8.5703125" style="3" customWidth="1"/>
    <col min="2482" max="2482" width="9.42578125" style="3" customWidth="1"/>
    <col min="2483" max="2483" width="10.28515625" style="3" customWidth="1"/>
    <col min="2484" max="2484" width="8.5703125" style="3" customWidth="1"/>
    <col min="2485" max="2485" width="11.140625" style="3" customWidth="1"/>
    <col min="2486" max="2486" width="10.28515625" style="3" customWidth="1"/>
    <col min="2487" max="2487" width="8.7109375" style="3" customWidth="1"/>
    <col min="2488" max="2488" width="10.28515625" style="3" customWidth="1"/>
    <col min="2489" max="2489" width="9" style="3" customWidth="1"/>
    <col min="2490" max="2490" width="8.42578125" style="3" customWidth="1"/>
    <col min="2491" max="2491" width="9.85546875" style="3" customWidth="1"/>
    <col min="2492" max="2492" width="8.7109375" style="3" customWidth="1"/>
    <col min="2493" max="2495" width="0" style="3" hidden="1" customWidth="1"/>
    <col min="2496" max="2496" width="11.42578125" style="3" customWidth="1"/>
    <col min="2497" max="2497" width="10.42578125" style="3" customWidth="1"/>
    <col min="2498" max="2498" width="12.5703125" style="3" customWidth="1"/>
    <col min="2499" max="2501" width="0" style="3" hidden="1" customWidth="1"/>
    <col min="2502" max="2502" width="11.5703125" style="3" bestFit="1" customWidth="1"/>
    <col min="2503" max="2730" width="8.85546875" style="3"/>
    <col min="2731" max="2731" width="5" style="3" customWidth="1"/>
    <col min="2732" max="2732" width="14.42578125" style="3" customWidth="1"/>
    <col min="2733" max="2736" width="0" style="3" hidden="1" customWidth="1"/>
    <col min="2737" max="2737" width="8.5703125" style="3" customWidth="1"/>
    <col min="2738" max="2738" width="9.42578125" style="3" customWidth="1"/>
    <col min="2739" max="2739" width="10.28515625" style="3" customWidth="1"/>
    <col min="2740" max="2740" width="8.5703125" style="3" customWidth="1"/>
    <col min="2741" max="2741" width="11.140625" style="3" customWidth="1"/>
    <col min="2742" max="2742" width="10.28515625" style="3" customWidth="1"/>
    <col min="2743" max="2743" width="8.7109375" style="3" customWidth="1"/>
    <col min="2744" max="2744" width="10.28515625" style="3" customWidth="1"/>
    <col min="2745" max="2745" width="9" style="3" customWidth="1"/>
    <col min="2746" max="2746" width="8.42578125" style="3" customWidth="1"/>
    <col min="2747" max="2747" width="9.85546875" style="3" customWidth="1"/>
    <col min="2748" max="2748" width="8.7109375" style="3" customWidth="1"/>
    <col min="2749" max="2751" width="0" style="3" hidden="1" customWidth="1"/>
    <col min="2752" max="2752" width="11.42578125" style="3" customWidth="1"/>
    <col min="2753" max="2753" width="10.42578125" style="3" customWidth="1"/>
    <col min="2754" max="2754" width="12.5703125" style="3" customWidth="1"/>
    <col min="2755" max="2757" width="0" style="3" hidden="1" customWidth="1"/>
    <col min="2758" max="2758" width="11.5703125" style="3" bestFit="1" customWidth="1"/>
    <col min="2759" max="2986" width="8.85546875" style="3"/>
    <col min="2987" max="2987" width="5" style="3" customWidth="1"/>
    <col min="2988" max="2988" width="14.42578125" style="3" customWidth="1"/>
    <col min="2989" max="2992" width="0" style="3" hidden="1" customWidth="1"/>
    <col min="2993" max="2993" width="8.5703125" style="3" customWidth="1"/>
    <col min="2994" max="2994" width="9.42578125" style="3" customWidth="1"/>
    <col min="2995" max="2995" width="10.28515625" style="3" customWidth="1"/>
    <col min="2996" max="2996" width="8.5703125" style="3" customWidth="1"/>
    <col min="2997" max="2997" width="11.140625" style="3" customWidth="1"/>
    <col min="2998" max="2998" width="10.28515625" style="3" customWidth="1"/>
    <col min="2999" max="2999" width="8.7109375" style="3" customWidth="1"/>
    <col min="3000" max="3000" width="10.28515625" style="3" customWidth="1"/>
    <col min="3001" max="3001" width="9" style="3" customWidth="1"/>
    <col min="3002" max="3002" width="8.42578125" style="3" customWidth="1"/>
    <col min="3003" max="3003" width="9.85546875" style="3" customWidth="1"/>
    <col min="3004" max="3004" width="8.7109375" style="3" customWidth="1"/>
    <col min="3005" max="3007" width="0" style="3" hidden="1" customWidth="1"/>
    <col min="3008" max="3008" width="11.42578125" style="3" customWidth="1"/>
    <col min="3009" max="3009" width="10.42578125" style="3" customWidth="1"/>
    <col min="3010" max="3010" width="12.5703125" style="3" customWidth="1"/>
    <col min="3011" max="3013" width="0" style="3" hidden="1" customWidth="1"/>
    <col min="3014" max="3014" width="11.5703125" style="3" bestFit="1" customWidth="1"/>
    <col min="3015" max="3242" width="8.85546875" style="3"/>
    <col min="3243" max="3243" width="5" style="3" customWidth="1"/>
    <col min="3244" max="3244" width="14.42578125" style="3" customWidth="1"/>
    <col min="3245" max="3248" width="0" style="3" hidden="1" customWidth="1"/>
    <col min="3249" max="3249" width="8.5703125" style="3" customWidth="1"/>
    <col min="3250" max="3250" width="9.42578125" style="3" customWidth="1"/>
    <col min="3251" max="3251" width="10.28515625" style="3" customWidth="1"/>
    <col min="3252" max="3252" width="8.5703125" style="3" customWidth="1"/>
    <col min="3253" max="3253" width="11.140625" style="3" customWidth="1"/>
    <col min="3254" max="3254" width="10.28515625" style="3" customWidth="1"/>
    <col min="3255" max="3255" width="8.7109375" style="3" customWidth="1"/>
    <col min="3256" max="3256" width="10.28515625" style="3" customWidth="1"/>
    <col min="3257" max="3257" width="9" style="3" customWidth="1"/>
    <col min="3258" max="3258" width="8.42578125" style="3" customWidth="1"/>
    <col min="3259" max="3259" width="9.85546875" style="3" customWidth="1"/>
    <col min="3260" max="3260" width="8.7109375" style="3" customWidth="1"/>
    <col min="3261" max="3263" width="0" style="3" hidden="1" customWidth="1"/>
    <col min="3264" max="3264" width="11.42578125" style="3" customWidth="1"/>
    <col min="3265" max="3265" width="10.42578125" style="3" customWidth="1"/>
    <col min="3266" max="3266" width="12.5703125" style="3" customWidth="1"/>
    <col min="3267" max="3269" width="0" style="3" hidden="1" customWidth="1"/>
    <col min="3270" max="3270" width="11.5703125" style="3" bestFit="1" customWidth="1"/>
    <col min="3271" max="3498" width="8.85546875" style="3"/>
    <col min="3499" max="3499" width="5" style="3" customWidth="1"/>
    <col min="3500" max="3500" width="14.42578125" style="3" customWidth="1"/>
    <col min="3501" max="3504" width="0" style="3" hidden="1" customWidth="1"/>
    <col min="3505" max="3505" width="8.5703125" style="3" customWidth="1"/>
    <col min="3506" max="3506" width="9.42578125" style="3" customWidth="1"/>
    <col min="3507" max="3507" width="10.28515625" style="3" customWidth="1"/>
    <col min="3508" max="3508" width="8.5703125" style="3" customWidth="1"/>
    <col min="3509" max="3509" width="11.140625" style="3" customWidth="1"/>
    <col min="3510" max="3510" width="10.28515625" style="3" customWidth="1"/>
    <col min="3511" max="3511" width="8.7109375" style="3" customWidth="1"/>
    <col min="3512" max="3512" width="10.28515625" style="3" customWidth="1"/>
    <col min="3513" max="3513" width="9" style="3" customWidth="1"/>
    <col min="3514" max="3514" width="8.42578125" style="3" customWidth="1"/>
    <col min="3515" max="3515" width="9.85546875" style="3" customWidth="1"/>
    <col min="3516" max="3516" width="8.7109375" style="3" customWidth="1"/>
    <col min="3517" max="3519" width="0" style="3" hidden="1" customWidth="1"/>
    <col min="3520" max="3520" width="11.42578125" style="3" customWidth="1"/>
    <col min="3521" max="3521" width="10.42578125" style="3" customWidth="1"/>
    <col min="3522" max="3522" width="12.5703125" style="3" customWidth="1"/>
    <col min="3523" max="3525" width="0" style="3" hidden="1" customWidth="1"/>
    <col min="3526" max="3526" width="11.5703125" style="3" bestFit="1" customWidth="1"/>
    <col min="3527" max="3754" width="8.85546875" style="3"/>
    <col min="3755" max="3755" width="5" style="3" customWidth="1"/>
    <col min="3756" max="3756" width="14.42578125" style="3" customWidth="1"/>
    <col min="3757" max="3760" width="0" style="3" hidden="1" customWidth="1"/>
    <col min="3761" max="3761" width="8.5703125" style="3" customWidth="1"/>
    <col min="3762" max="3762" width="9.42578125" style="3" customWidth="1"/>
    <col min="3763" max="3763" width="10.28515625" style="3" customWidth="1"/>
    <col min="3764" max="3764" width="8.5703125" style="3" customWidth="1"/>
    <col min="3765" max="3765" width="11.140625" style="3" customWidth="1"/>
    <col min="3766" max="3766" width="10.28515625" style="3" customWidth="1"/>
    <col min="3767" max="3767" width="8.7109375" style="3" customWidth="1"/>
    <col min="3768" max="3768" width="10.28515625" style="3" customWidth="1"/>
    <col min="3769" max="3769" width="9" style="3" customWidth="1"/>
    <col min="3770" max="3770" width="8.42578125" style="3" customWidth="1"/>
    <col min="3771" max="3771" width="9.85546875" style="3" customWidth="1"/>
    <col min="3772" max="3772" width="8.7109375" style="3" customWidth="1"/>
    <col min="3773" max="3775" width="0" style="3" hidden="1" customWidth="1"/>
    <col min="3776" max="3776" width="11.42578125" style="3" customWidth="1"/>
    <col min="3777" max="3777" width="10.42578125" style="3" customWidth="1"/>
    <col min="3778" max="3778" width="12.5703125" style="3" customWidth="1"/>
    <col min="3779" max="3781" width="0" style="3" hidden="1" customWidth="1"/>
    <col min="3782" max="3782" width="11.5703125" style="3" bestFit="1" customWidth="1"/>
    <col min="3783" max="4010" width="8.85546875" style="3"/>
    <col min="4011" max="4011" width="5" style="3" customWidth="1"/>
    <col min="4012" max="4012" width="14.42578125" style="3" customWidth="1"/>
    <col min="4013" max="4016" width="0" style="3" hidden="1" customWidth="1"/>
    <col min="4017" max="4017" width="8.5703125" style="3" customWidth="1"/>
    <col min="4018" max="4018" width="9.42578125" style="3" customWidth="1"/>
    <col min="4019" max="4019" width="10.28515625" style="3" customWidth="1"/>
    <col min="4020" max="4020" width="8.5703125" style="3" customWidth="1"/>
    <col min="4021" max="4021" width="11.140625" style="3" customWidth="1"/>
    <col min="4022" max="4022" width="10.28515625" style="3" customWidth="1"/>
    <col min="4023" max="4023" width="8.7109375" style="3" customWidth="1"/>
    <col min="4024" max="4024" width="10.28515625" style="3" customWidth="1"/>
    <col min="4025" max="4025" width="9" style="3" customWidth="1"/>
    <col min="4026" max="4026" width="8.42578125" style="3" customWidth="1"/>
    <col min="4027" max="4027" width="9.85546875" style="3" customWidth="1"/>
    <col min="4028" max="4028" width="8.7109375" style="3" customWidth="1"/>
    <col min="4029" max="4031" width="0" style="3" hidden="1" customWidth="1"/>
    <col min="4032" max="4032" width="11.42578125" style="3" customWidth="1"/>
    <col min="4033" max="4033" width="10.42578125" style="3" customWidth="1"/>
    <col min="4034" max="4034" width="12.5703125" style="3" customWidth="1"/>
    <col min="4035" max="4037" width="0" style="3" hidden="1" customWidth="1"/>
    <col min="4038" max="4038" width="11.5703125" style="3" bestFit="1" customWidth="1"/>
    <col min="4039" max="4266" width="8.85546875" style="3"/>
    <col min="4267" max="4267" width="5" style="3" customWidth="1"/>
    <col min="4268" max="4268" width="14.42578125" style="3" customWidth="1"/>
    <col min="4269" max="4272" width="0" style="3" hidden="1" customWidth="1"/>
    <col min="4273" max="4273" width="8.5703125" style="3" customWidth="1"/>
    <col min="4274" max="4274" width="9.42578125" style="3" customWidth="1"/>
    <col min="4275" max="4275" width="10.28515625" style="3" customWidth="1"/>
    <col min="4276" max="4276" width="8.5703125" style="3" customWidth="1"/>
    <col min="4277" max="4277" width="11.140625" style="3" customWidth="1"/>
    <col min="4278" max="4278" width="10.28515625" style="3" customWidth="1"/>
    <col min="4279" max="4279" width="8.7109375" style="3" customWidth="1"/>
    <col min="4280" max="4280" width="10.28515625" style="3" customWidth="1"/>
    <col min="4281" max="4281" width="9" style="3" customWidth="1"/>
    <col min="4282" max="4282" width="8.42578125" style="3" customWidth="1"/>
    <col min="4283" max="4283" width="9.85546875" style="3" customWidth="1"/>
    <col min="4284" max="4284" width="8.7109375" style="3" customWidth="1"/>
    <col min="4285" max="4287" width="0" style="3" hidden="1" customWidth="1"/>
    <col min="4288" max="4288" width="11.42578125" style="3" customWidth="1"/>
    <col min="4289" max="4289" width="10.42578125" style="3" customWidth="1"/>
    <col min="4290" max="4290" width="12.5703125" style="3" customWidth="1"/>
    <col min="4291" max="4293" width="0" style="3" hidden="1" customWidth="1"/>
    <col min="4294" max="4294" width="11.5703125" style="3" bestFit="1" customWidth="1"/>
    <col min="4295" max="4522" width="8.85546875" style="3"/>
    <col min="4523" max="4523" width="5" style="3" customWidth="1"/>
    <col min="4524" max="4524" width="14.42578125" style="3" customWidth="1"/>
    <col min="4525" max="4528" width="0" style="3" hidden="1" customWidth="1"/>
    <col min="4529" max="4529" width="8.5703125" style="3" customWidth="1"/>
    <col min="4530" max="4530" width="9.42578125" style="3" customWidth="1"/>
    <col min="4531" max="4531" width="10.28515625" style="3" customWidth="1"/>
    <col min="4532" max="4532" width="8.5703125" style="3" customWidth="1"/>
    <col min="4533" max="4533" width="11.140625" style="3" customWidth="1"/>
    <col min="4534" max="4534" width="10.28515625" style="3" customWidth="1"/>
    <col min="4535" max="4535" width="8.7109375" style="3" customWidth="1"/>
    <col min="4536" max="4536" width="10.28515625" style="3" customWidth="1"/>
    <col min="4537" max="4537" width="9" style="3" customWidth="1"/>
    <col min="4538" max="4538" width="8.42578125" style="3" customWidth="1"/>
    <col min="4539" max="4539" width="9.85546875" style="3" customWidth="1"/>
    <col min="4540" max="4540" width="8.7109375" style="3" customWidth="1"/>
    <col min="4541" max="4543" width="0" style="3" hidden="1" customWidth="1"/>
    <col min="4544" max="4544" width="11.42578125" style="3" customWidth="1"/>
    <col min="4545" max="4545" width="10.42578125" style="3" customWidth="1"/>
    <col min="4546" max="4546" width="12.5703125" style="3" customWidth="1"/>
    <col min="4547" max="4549" width="0" style="3" hidden="1" customWidth="1"/>
    <col min="4550" max="4550" width="11.5703125" style="3" bestFit="1" customWidth="1"/>
    <col min="4551" max="4778" width="8.85546875" style="3"/>
    <col min="4779" max="4779" width="5" style="3" customWidth="1"/>
    <col min="4780" max="4780" width="14.42578125" style="3" customWidth="1"/>
    <col min="4781" max="4784" width="0" style="3" hidden="1" customWidth="1"/>
    <col min="4785" max="4785" width="8.5703125" style="3" customWidth="1"/>
    <col min="4786" max="4786" width="9.42578125" style="3" customWidth="1"/>
    <col min="4787" max="4787" width="10.28515625" style="3" customWidth="1"/>
    <col min="4788" max="4788" width="8.5703125" style="3" customWidth="1"/>
    <col min="4789" max="4789" width="11.140625" style="3" customWidth="1"/>
    <col min="4790" max="4790" width="10.28515625" style="3" customWidth="1"/>
    <col min="4791" max="4791" width="8.7109375" style="3" customWidth="1"/>
    <col min="4792" max="4792" width="10.28515625" style="3" customWidth="1"/>
    <col min="4793" max="4793" width="9" style="3" customWidth="1"/>
    <col min="4794" max="4794" width="8.42578125" style="3" customWidth="1"/>
    <col min="4795" max="4795" width="9.85546875" style="3" customWidth="1"/>
    <col min="4796" max="4796" width="8.7109375" style="3" customWidth="1"/>
    <col min="4797" max="4799" width="0" style="3" hidden="1" customWidth="1"/>
    <col min="4800" max="4800" width="11.42578125" style="3" customWidth="1"/>
    <col min="4801" max="4801" width="10.42578125" style="3" customWidth="1"/>
    <col min="4802" max="4802" width="12.5703125" style="3" customWidth="1"/>
    <col min="4803" max="4805" width="0" style="3" hidden="1" customWidth="1"/>
    <col min="4806" max="4806" width="11.5703125" style="3" bestFit="1" customWidth="1"/>
    <col min="4807" max="5034" width="8.85546875" style="3"/>
    <col min="5035" max="5035" width="5" style="3" customWidth="1"/>
    <col min="5036" max="5036" width="14.42578125" style="3" customWidth="1"/>
    <col min="5037" max="5040" width="0" style="3" hidden="1" customWidth="1"/>
    <col min="5041" max="5041" width="8.5703125" style="3" customWidth="1"/>
    <col min="5042" max="5042" width="9.42578125" style="3" customWidth="1"/>
    <col min="5043" max="5043" width="10.28515625" style="3" customWidth="1"/>
    <col min="5044" max="5044" width="8.5703125" style="3" customWidth="1"/>
    <col min="5045" max="5045" width="11.140625" style="3" customWidth="1"/>
    <col min="5046" max="5046" width="10.28515625" style="3" customWidth="1"/>
    <col min="5047" max="5047" width="8.7109375" style="3" customWidth="1"/>
    <col min="5048" max="5048" width="10.28515625" style="3" customWidth="1"/>
    <col min="5049" max="5049" width="9" style="3" customWidth="1"/>
    <col min="5050" max="5050" width="8.42578125" style="3" customWidth="1"/>
    <col min="5051" max="5051" width="9.85546875" style="3" customWidth="1"/>
    <col min="5052" max="5052" width="8.7109375" style="3" customWidth="1"/>
    <col min="5053" max="5055" width="0" style="3" hidden="1" customWidth="1"/>
    <col min="5056" max="5056" width="11.42578125" style="3" customWidth="1"/>
    <col min="5057" max="5057" width="10.42578125" style="3" customWidth="1"/>
    <col min="5058" max="5058" width="12.5703125" style="3" customWidth="1"/>
    <col min="5059" max="5061" width="0" style="3" hidden="1" customWidth="1"/>
    <col min="5062" max="5062" width="11.5703125" style="3" bestFit="1" customWidth="1"/>
    <col min="5063" max="5290" width="8.85546875" style="3"/>
    <col min="5291" max="5291" width="5" style="3" customWidth="1"/>
    <col min="5292" max="5292" width="14.42578125" style="3" customWidth="1"/>
    <col min="5293" max="5296" width="0" style="3" hidden="1" customWidth="1"/>
    <col min="5297" max="5297" width="8.5703125" style="3" customWidth="1"/>
    <col min="5298" max="5298" width="9.42578125" style="3" customWidth="1"/>
    <col min="5299" max="5299" width="10.28515625" style="3" customWidth="1"/>
    <col min="5300" max="5300" width="8.5703125" style="3" customWidth="1"/>
    <col min="5301" max="5301" width="11.140625" style="3" customWidth="1"/>
    <col min="5302" max="5302" width="10.28515625" style="3" customWidth="1"/>
    <col min="5303" max="5303" width="8.7109375" style="3" customWidth="1"/>
    <col min="5304" max="5304" width="10.28515625" style="3" customWidth="1"/>
    <col min="5305" max="5305" width="9" style="3" customWidth="1"/>
    <col min="5306" max="5306" width="8.42578125" style="3" customWidth="1"/>
    <col min="5307" max="5307" width="9.85546875" style="3" customWidth="1"/>
    <col min="5308" max="5308" width="8.7109375" style="3" customWidth="1"/>
    <col min="5309" max="5311" width="0" style="3" hidden="1" customWidth="1"/>
    <col min="5312" max="5312" width="11.42578125" style="3" customWidth="1"/>
    <col min="5313" max="5313" width="10.42578125" style="3" customWidth="1"/>
    <col min="5314" max="5314" width="12.5703125" style="3" customWidth="1"/>
    <col min="5315" max="5317" width="0" style="3" hidden="1" customWidth="1"/>
    <col min="5318" max="5318" width="11.5703125" style="3" bestFit="1" customWidth="1"/>
    <col min="5319" max="5546" width="8.85546875" style="3"/>
    <col min="5547" max="5547" width="5" style="3" customWidth="1"/>
    <col min="5548" max="5548" width="14.42578125" style="3" customWidth="1"/>
    <col min="5549" max="5552" width="0" style="3" hidden="1" customWidth="1"/>
    <col min="5553" max="5553" width="8.5703125" style="3" customWidth="1"/>
    <col min="5554" max="5554" width="9.42578125" style="3" customWidth="1"/>
    <col min="5555" max="5555" width="10.28515625" style="3" customWidth="1"/>
    <col min="5556" max="5556" width="8.5703125" style="3" customWidth="1"/>
    <col min="5557" max="5557" width="11.140625" style="3" customWidth="1"/>
    <col min="5558" max="5558" width="10.28515625" style="3" customWidth="1"/>
    <col min="5559" max="5559" width="8.7109375" style="3" customWidth="1"/>
    <col min="5560" max="5560" width="10.28515625" style="3" customWidth="1"/>
    <col min="5561" max="5561" width="9" style="3" customWidth="1"/>
    <col min="5562" max="5562" width="8.42578125" style="3" customWidth="1"/>
    <col min="5563" max="5563" width="9.85546875" style="3" customWidth="1"/>
    <col min="5564" max="5564" width="8.7109375" style="3" customWidth="1"/>
    <col min="5565" max="5567" width="0" style="3" hidden="1" customWidth="1"/>
    <col min="5568" max="5568" width="11.42578125" style="3" customWidth="1"/>
    <col min="5569" max="5569" width="10.42578125" style="3" customWidth="1"/>
    <col min="5570" max="5570" width="12.5703125" style="3" customWidth="1"/>
    <col min="5571" max="5573" width="0" style="3" hidden="1" customWidth="1"/>
    <col min="5574" max="5574" width="11.5703125" style="3" bestFit="1" customWidth="1"/>
    <col min="5575" max="5802" width="8.85546875" style="3"/>
    <col min="5803" max="5803" width="5" style="3" customWidth="1"/>
    <col min="5804" max="5804" width="14.42578125" style="3" customWidth="1"/>
    <col min="5805" max="5808" width="0" style="3" hidden="1" customWidth="1"/>
    <col min="5809" max="5809" width="8.5703125" style="3" customWidth="1"/>
    <col min="5810" max="5810" width="9.42578125" style="3" customWidth="1"/>
    <col min="5811" max="5811" width="10.28515625" style="3" customWidth="1"/>
    <col min="5812" max="5812" width="8.5703125" style="3" customWidth="1"/>
    <col min="5813" max="5813" width="11.140625" style="3" customWidth="1"/>
    <col min="5814" max="5814" width="10.28515625" style="3" customWidth="1"/>
    <col min="5815" max="5815" width="8.7109375" style="3" customWidth="1"/>
    <col min="5816" max="5816" width="10.28515625" style="3" customWidth="1"/>
    <col min="5817" max="5817" width="9" style="3" customWidth="1"/>
    <col min="5818" max="5818" width="8.42578125" style="3" customWidth="1"/>
    <col min="5819" max="5819" width="9.85546875" style="3" customWidth="1"/>
    <col min="5820" max="5820" width="8.7109375" style="3" customWidth="1"/>
    <col min="5821" max="5823" width="0" style="3" hidden="1" customWidth="1"/>
    <col min="5824" max="5824" width="11.42578125" style="3" customWidth="1"/>
    <col min="5825" max="5825" width="10.42578125" style="3" customWidth="1"/>
    <col min="5826" max="5826" width="12.5703125" style="3" customWidth="1"/>
    <col min="5827" max="5829" width="0" style="3" hidden="1" customWidth="1"/>
    <col min="5830" max="5830" width="11.5703125" style="3" bestFit="1" customWidth="1"/>
    <col min="5831" max="6058" width="8.85546875" style="3"/>
    <col min="6059" max="6059" width="5" style="3" customWidth="1"/>
    <col min="6060" max="6060" width="14.42578125" style="3" customWidth="1"/>
    <col min="6061" max="6064" width="0" style="3" hidden="1" customWidth="1"/>
    <col min="6065" max="6065" width="8.5703125" style="3" customWidth="1"/>
    <col min="6066" max="6066" width="9.42578125" style="3" customWidth="1"/>
    <col min="6067" max="6067" width="10.28515625" style="3" customWidth="1"/>
    <col min="6068" max="6068" width="8.5703125" style="3" customWidth="1"/>
    <col min="6069" max="6069" width="11.140625" style="3" customWidth="1"/>
    <col min="6070" max="6070" width="10.28515625" style="3" customWidth="1"/>
    <col min="6071" max="6071" width="8.7109375" style="3" customWidth="1"/>
    <col min="6072" max="6072" width="10.28515625" style="3" customWidth="1"/>
    <col min="6073" max="6073" width="9" style="3" customWidth="1"/>
    <col min="6074" max="6074" width="8.42578125" style="3" customWidth="1"/>
    <col min="6075" max="6075" width="9.85546875" style="3" customWidth="1"/>
    <col min="6076" max="6076" width="8.7109375" style="3" customWidth="1"/>
    <col min="6077" max="6079" width="0" style="3" hidden="1" customWidth="1"/>
    <col min="6080" max="6080" width="11.42578125" style="3" customWidth="1"/>
    <col min="6081" max="6081" width="10.42578125" style="3" customWidth="1"/>
    <col min="6082" max="6082" width="12.5703125" style="3" customWidth="1"/>
    <col min="6083" max="6085" width="0" style="3" hidden="1" customWidth="1"/>
    <col min="6086" max="6086" width="11.5703125" style="3" bestFit="1" customWidth="1"/>
    <col min="6087" max="6314" width="8.85546875" style="3"/>
    <col min="6315" max="6315" width="5" style="3" customWidth="1"/>
    <col min="6316" max="6316" width="14.42578125" style="3" customWidth="1"/>
    <col min="6317" max="6320" width="0" style="3" hidden="1" customWidth="1"/>
    <col min="6321" max="6321" width="8.5703125" style="3" customWidth="1"/>
    <col min="6322" max="6322" width="9.42578125" style="3" customWidth="1"/>
    <col min="6323" max="6323" width="10.28515625" style="3" customWidth="1"/>
    <col min="6324" max="6324" width="8.5703125" style="3" customWidth="1"/>
    <col min="6325" max="6325" width="11.140625" style="3" customWidth="1"/>
    <col min="6326" max="6326" width="10.28515625" style="3" customWidth="1"/>
    <col min="6327" max="6327" width="8.7109375" style="3" customWidth="1"/>
    <col min="6328" max="6328" width="10.28515625" style="3" customWidth="1"/>
    <col min="6329" max="6329" width="9" style="3" customWidth="1"/>
    <col min="6330" max="6330" width="8.42578125" style="3" customWidth="1"/>
    <col min="6331" max="6331" width="9.85546875" style="3" customWidth="1"/>
    <col min="6332" max="6332" width="8.7109375" style="3" customWidth="1"/>
    <col min="6333" max="6335" width="0" style="3" hidden="1" customWidth="1"/>
    <col min="6336" max="6336" width="11.42578125" style="3" customWidth="1"/>
    <col min="6337" max="6337" width="10.42578125" style="3" customWidth="1"/>
    <col min="6338" max="6338" width="12.5703125" style="3" customWidth="1"/>
    <col min="6339" max="6341" width="0" style="3" hidden="1" customWidth="1"/>
    <col min="6342" max="6342" width="11.5703125" style="3" bestFit="1" customWidth="1"/>
    <col min="6343" max="6570" width="8.85546875" style="3"/>
    <col min="6571" max="6571" width="5" style="3" customWidth="1"/>
    <col min="6572" max="6572" width="14.42578125" style="3" customWidth="1"/>
    <col min="6573" max="6576" width="0" style="3" hidden="1" customWidth="1"/>
    <col min="6577" max="6577" width="8.5703125" style="3" customWidth="1"/>
    <col min="6578" max="6578" width="9.42578125" style="3" customWidth="1"/>
    <col min="6579" max="6579" width="10.28515625" style="3" customWidth="1"/>
    <col min="6580" max="6580" width="8.5703125" style="3" customWidth="1"/>
    <col min="6581" max="6581" width="11.140625" style="3" customWidth="1"/>
    <col min="6582" max="6582" width="10.28515625" style="3" customWidth="1"/>
    <col min="6583" max="6583" width="8.7109375" style="3" customWidth="1"/>
    <col min="6584" max="6584" width="10.28515625" style="3" customWidth="1"/>
    <col min="6585" max="6585" width="9" style="3" customWidth="1"/>
    <col min="6586" max="6586" width="8.42578125" style="3" customWidth="1"/>
    <col min="6587" max="6587" width="9.85546875" style="3" customWidth="1"/>
    <col min="6588" max="6588" width="8.7109375" style="3" customWidth="1"/>
    <col min="6589" max="6591" width="0" style="3" hidden="1" customWidth="1"/>
    <col min="6592" max="6592" width="11.42578125" style="3" customWidth="1"/>
    <col min="6593" max="6593" width="10.42578125" style="3" customWidth="1"/>
    <col min="6594" max="6594" width="12.5703125" style="3" customWidth="1"/>
    <col min="6595" max="6597" width="0" style="3" hidden="1" customWidth="1"/>
    <col min="6598" max="6598" width="11.5703125" style="3" bestFit="1" customWidth="1"/>
    <col min="6599" max="6826" width="8.85546875" style="3"/>
    <col min="6827" max="6827" width="5" style="3" customWidth="1"/>
    <col min="6828" max="6828" width="14.42578125" style="3" customWidth="1"/>
    <col min="6829" max="6832" width="0" style="3" hidden="1" customWidth="1"/>
    <col min="6833" max="6833" width="8.5703125" style="3" customWidth="1"/>
    <col min="6834" max="6834" width="9.42578125" style="3" customWidth="1"/>
    <col min="6835" max="6835" width="10.28515625" style="3" customWidth="1"/>
    <col min="6836" max="6836" width="8.5703125" style="3" customWidth="1"/>
    <col min="6837" max="6837" width="11.140625" style="3" customWidth="1"/>
    <col min="6838" max="6838" width="10.28515625" style="3" customWidth="1"/>
    <col min="6839" max="6839" width="8.7109375" style="3" customWidth="1"/>
    <col min="6840" max="6840" width="10.28515625" style="3" customWidth="1"/>
    <col min="6841" max="6841" width="9" style="3" customWidth="1"/>
    <col min="6842" max="6842" width="8.42578125" style="3" customWidth="1"/>
    <col min="6843" max="6843" width="9.85546875" style="3" customWidth="1"/>
    <col min="6844" max="6844" width="8.7109375" style="3" customWidth="1"/>
    <col min="6845" max="6847" width="0" style="3" hidden="1" customWidth="1"/>
    <col min="6848" max="6848" width="11.42578125" style="3" customWidth="1"/>
    <col min="6849" max="6849" width="10.42578125" style="3" customWidth="1"/>
    <col min="6850" max="6850" width="12.5703125" style="3" customWidth="1"/>
    <col min="6851" max="6853" width="0" style="3" hidden="1" customWidth="1"/>
    <col min="6854" max="6854" width="11.5703125" style="3" bestFit="1" customWidth="1"/>
    <col min="6855" max="7082" width="8.85546875" style="3"/>
    <col min="7083" max="7083" width="5" style="3" customWidth="1"/>
    <col min="7084" max="7084" width="14.42578125" style="3" customWidth="1"/>
    <col min="7085" max="7088" width="0" style="3" hidden="1" customWidth="1"/>
    <col min="7089" max="7089" width="8.5703125" style="3" customWidth="1"/>
    <col min="7090" max="7090" width="9.42578125" style="3" customWidth="1"/>
    <col min="7091" max="7091" width="10.28515625" style="3" customWidth="1"/>
    <col min="7092" max="7092" width="8.5703125" style="3" customWidth="1"/>
    <col min="7093" max="7093" width="11.140625" style="3" customWidth="1"/>
    <col min="7094" max="7094" width="10.28515625" style="3" customWidth="1"/>
    <col min="7095" max="7095" width="8.7109375" style="3" customWidth="1"/>
    <col min="7096" max="7096" width="10.28515625" style="3" customWidth="1"/>
    <col min="7097" max="7097" width="9" style="3" customWidth="1"/>
    <col min="7098" max="7098" width="8.42578125" style="3" customWidth="1"/>
    <col min="7099" max="7099" width="9.85546875" style="3" customWidth="1"/>
    <col min="7100" max="7100" width="8.7109375" style="3" customWidth="1"/>
    <col min="7101" max="7103" width="0" style="3" hidden="1" customWidth="1"/>
    <col min="7104" max="7104" width="11.42578125" style="3" customWidth="1"/>
    <col min="7105" max="7105" width="10.42578125" style="3" customWidth="1"/>
    <col min="7106" max="7106" width="12.5703125" style="3" customWidth="1"/>
    <col min="7107" max="7109" width="0" style="3" hidden="1" customWidth="1"/>
    <col min="7110" max="7110" width="11.5703125" style="3" bestFit="1" customWidth="1"/>
    <col min="7111" max="7338" width="8.85546875" style="3"/>
    <col min="7339" max="7339" width="5" style="3" customWidth="1"/>
    <col min="7340" max="7340" width="14.42578125" style="3" customWidth="1"/>
    <col min="7341" max="7344" width="0" style="3" hidden="1" customWidth="1"/>
    <col min="7345" max="7345" width="8.5703125" style="3" customWidth="1"/>
    <col min="7346" max="7346" width="9.42578125" style="3" customWidth="1"/>
    <col min="7347" max="7347" width="10.28515625" style="3" customWidth="1"/>
    <col min="7348" max="7348" width="8.5703125" style="3" customWidth="1"/>
    <col min="7349" max="7349" width="11.140625" style="3" customWidth="1"/>
    <col min="7350" max="7350" width="10.28515625" style="3" customWidth="1"/>
    <col min="7351" max="7351" width="8.7109375" style="3" customWidth="1"/>
    <col min="7352" max="7352" width="10.28515625" style="3" customWidth="1"/>
    <col min="7353" max="7353" width="9" style="3" customWidth="1"/>
    <col min="7354" max="7354" width="8.42578125" style="3" customWidth="1"/>
    <col min="7355" max="7355" width="9.85546875" style="3" customWidth="1"/>
    <col min="7356" max="7356" width="8.7109375" style="3" customWidth="1"/>
    <col min="7357" max="7359" width="0" style="3" hidden="1" customWidth="1"/>
    <col min="7360" max="7360" width="11.42578125" style="3" customWidth="1"/>
    <col min="7361" max="7361" width="10.42578125" style="3" customWidth="1"/>
    <col min="7362" max="7362" width="12.5703125" style="3" customWidth="1"/>
    <col min="7363" max="7365" width="0" style="3" hidden="1" customWidth="1"/>
    <col min="7366" max="7366" width="11.5703125" style="3" bestFit="1" customWidth="1"/>
    <col min="7367" max="7594" width="8.85546875" style="3"/>
    <col min="7595" max="7595" width="5" style="3" customWidth="1"/>
    <col min="7596" max="7596" width="14.42578125" style="3" customWidth="1"/>
    <col min="7597" max="7600" width="0" style="3" hidden="1" customWidth="1"/>
    <col min="7601" max="7601" width="8.5703125" style="3" customWidth="1"/>
    <col min="7602" max="7602" width="9.42578125" style="3" customWidth="1"/>
    <col min="7603" max="7603" width="10.28515625" style="3" customWidth="1"/>
    <col min="7604" max="7604" width="8.5703125" style="3" customWidth="1"/>
    <col min="7605" max="7605" width="11.140625" style="3" customWidth="1"/>
    <col min="7606" max="7606" width="10.28515625" style="3" customWidth="1"/>
    <col min="7607" max="7607" width="8.7109375" style="3" customWidth="1"/>
    <col min="7608" max="7608" width="10.28515625" style="3" customWidth="1"/>
    <col min="7609" max="7609" width="9" style="3" customWidth="1"/>
    <col min="7610" max="7610" width="8.42578125" style="3" customWidth="1"/>
    <col min="7611" max="7611" width="9.85546875" style="3" customWidth="1"/>
    <col min="7612" max="7612" width="8.7109375" style="3" customWidth="1"/>
    <col min="7613" max="7615" width="0" style="3" hidden="1" customWidth="1"/>
    <col min="7616" max="7616" width="11.42578125" style="3" customWidth="1"/>
    <col min="7617" max="7617" width="10.42578125" style="3" customWidth="1"/>
    <col min="7618" max="7618" width="12.5703125" style="3" customWidth="1"/>
    <col min="7619" max="7621" width="0" style="3" hidden="1" customWidth="1"/>
    <col min="7622" max="7622" width="11.5703125" style="3" bestFit="1" customWidth="1"/>
    <col min="7623" max="7850" width="8.85546875" style="3"/>
    <col min="7851" max="7851" width="5" style="3" customWidth="1"/>
    <col min="7852" max="7852" width="14.42578125" style="3" customWidth="1"/>
    <col min="7853" max="7856" width="0" style="3" hidden="1" customWidth="1"/>
    <col min="7857" max="7857" width="8.5703125" style="3" customWidth="1"/>
    <col min="7858" max="7858" width="9.42578125" style="3" customWidth="1"/>
    <col min="7859" max="7859" width="10.28515625" style="3" customWidth="1"/>
    <col min="7860" max="7860" width="8.5703125" style="3" customWidth="1"/>
    <col min="7861" max="7861" width="11.140625" style="3" customWidth="1"/>
    <col min="7862" max="7862" width="10.28515625" style="3" customWidth="1"/>
    <col min="7863" max="7863" width="8.7109375" style="3" customWidth="1"/>
    <col min="7864" max="7864" width="10.28515625" style="3" customWidth="1"/>
    <col min="7865" max="7865" width="9" style="3" customWidth="1"/>
    <col min="7866" max="7866" width="8.42578125" style="3" customWidth="1"/>
    <col min="7867" max="7867" width="9.85546875" style="3" customWidth="1"/>
    <col min="7868" max="7868" width="8.7109375" style="3" customWidth="1"/>
    <col min="7869" max="7871" width="0" style="3" hidden="1" customWidth="1"/>
    <col min="7872" max="7872" width="11.42578125" style="3" customWidth="1"/>
    <col min="7873" max="7873" width="10.42578125" style="3" customWidth="1"/>
    <col min="7874" max="7874" width="12.5703125" style="3" customWidth="1"/>
    <col min="7875" max="7877" width="0" style="3" hidden="1" customWidth="1"/>
    <col min="7878" max="7878" width="11.5703125" style="3" bestFit="1" customWidth="1"/>
    <col min="7879" max="8106" width="8.85546875" style="3"/>
    <col min="8107" max="8107" width="5" style="3" customWidth="1"/>
    <col min="8108" max="8108" width="14.42578125" style="3" customWidth="1"/>
    <col min="8109" max="8112" width="0" style="3" hidden="1" customWidth="1"/>
    <col min="8113" max="8113" width="8.5703125" style="3" customWidth="1"/>
    <col min="8114" max="8114" width="9.42578125" style="3" customWidth="1"/>
    <col min="8115" max="8115" width="10.28515625" style="3" customWidth="1"/>
    <col min="8116" max="8116" width="8.5703125" style="3" customWidth="1"/>
    <col min="8117" max="8117" width="11.140625" style="3" customWidth="1"/>
    <col min="8118" max="8118" width="10.28515625" style="3" customWidth="1"/>
    <col min="8119" max="8119" width="8.7109375" style="3" customWidth="1"/>
    <col min="8120" max="8120" width="10.28515625" style="3" customWidth="1"/>
    <col min="8121" max="8121" width="9" style="3" customWidth="1"/>
    <col min="8122" max="8122" width="8.42578125" style="3" customWidth="1"/>
    <col min="8123" max="8123" width="9.85546875" style="3" customWidth="1"/>
    <col min="8124" max="8124" width="8.7109375" style="3" customWidth="1"/>
    <col min="8125" max="8127" width="0" style="3" hidden="1" customWidth="1"/>
    <col min="8128" max="8128" width="11.42578125" style="3" customWidth="1"/>
    <col min="8129" max="8129" width="10.42578125" style="3" customWidth="1"/>
    <col min="8130" max="8130" width="12.5703125" style="3" customWidth="1"/>
    <col min="8131" max="8133" width="0" style="3" hidden="1" customWidth="1"/>
    <col min="8134" max="8134" width="11.5703125" style="3" bestFit="1" customWidth="1"/>
    <col min="8135" max="8362" width="8.85546875" style="3"/>
    <col min="8363" max="8363" width="5" style="3" customWidth="1"/>
    <col min="8364" max="8364" width="14.42578125" style="3" customWidth="1"/>
    <col min="8365" max="8368" width="0" style="3" hidden="1" customWidth="1"/>
    <col min="8369" max="8369" width="8.5703125" style="3" customWidth="1"/>
    <col min="8370" max="8370" width="9.42578125" style="3" customWidth="1"/>
    <col min="8371" max="8371" width="10.28515625" style="3" customWidth="1"/>
    <col min="8372" max="8372" width="8.5703125" style="3" customWidth="1"/>
    <col min="8373" max="8373" width="11.140625" style="3" customWidth="1"/>
    <col min="8374" max="8374" width="10.28515625" style="3" customWidth="1"/>
    <col min="8375" max="8375" width="8.7109375" style="3" customWidth="1"/>
    <col min="8376" max="8376" width="10.28515625" style="3" customWidth="1"/>
    <col min="8377" max="8377" width="9" style="3" customWidth="1"/>
    <col min="8378" max="8378" width="8.42578125" style="3" customWidth="1"/>
    <col min="8379" max="8379" width="9.85546875" style="3" customWidth="1"/>
    <col min="8380" max="8380" width="8.7109375" style="3" customWidth="1"/>
    <col min="8381" max="8383" width="0" style="3" hidden="1" customWidth="1"/>
    <col min="8384" max="8384" width="11.42578125" style="3" customWidth="1"/>
    <col min="8385" max="8385" width="10.42578125" style="3" customWidth="1"/>
    <col min="8386" max="8386" width="12.5703125" style="3" customWidth="1"/>
    <col min="8387" max="8389" width="0" style="3" hidden="1" customWidth="1"/>
    <col min="8390" max="8390" width="11.5703125" style="3" bestFit="1" customWidth="1"/>
    <col min="8391" max="8618" width="8.85546875" style="3"/>
    <col min="8619" max="8619" width="5" style="3" customWidth="1"/>
    <col min="8620" max="8620" width="14.42578125" style="3" customWidth="1"/>
    <col min="8621" max="8624" width="0" style="3" hidden="1" customWidth="1"/>
    <col min="8625" max="8625" width="8.5703125" style="3" customWidth="1"/>
    <col min="8626" max="8626" width="9.42578125" style="3" customWidth="1"/>
    <col min="8627" max="8627" width="10.28515625" style="3" customWidth="1"/>
    <col min="8628" max="8628" width="8.5703125" style="3" customWidth="1"/>
    <col min="8629" max="8629" width="11.140625" style="3" customWidth="1"/>
    <col min="8630" max="8630" width="10.28515625" style="3" customWidth="1"/>
    <col min="8631" max="8631" width="8.7109375" style="3" customWidth="1"/>
    <col min="8632" max="8632" width="10.28515625" style="3" customWidth="1"/>
    <col min="8633" max="8633" width="9" style="3" customWidth="1"/>
    <col min="8634" max="8634" width="8.42578125" style="3" customWidth="1"/>
    <col min="8635" max="8635" width="9.85546875" style="3" customWidth="1"/>
    <col min="8636" max="8636" width="8.7109375" style="3" customWidth="1"/>
    <col min="8637" max="8639" width="0" style="3" hidden="1" customWidth="1"/>
    <col min="8640" max="8640" width="11.42578125" style="3" customWidth="1"/>
    <col min="8641" max="8641" width="10.42578125" style="3" customWidth="1"/>
    <col min="8642" max="8642" width="12.5703125" style="3" customWidth="1"/>
    <col min="8643" max="8645" width="0" style="3" hidden="1" customWidth="1"/>
    <col min="8646" max="8646" width="11.5703125" style="3" bestFit="1" customWidth="1"/>
    <col min="8647" max="8874" width="8.85546875" style="3"/>
    <col min="8875" max="8875" width="5" style="3" customWidth="1"/>
    <col min="8876" max="8876" width="14.42578125" style="3" customWidth="1"/>
    <col min="8877" max="8880" width="0" style="3" hidden="1" customWidth="1"/>
    <col min="8881" max="8881" width="8.5703125" style="3" customWidth="1"/>
    <col min="8882" max="8882" width="9.42578125" style="3" customWidth="1"/>
    <col min="8883" max="8883" width="10.28515625" style="3" customWidth="1"/>
    <col min="8884" max="8884" width="8.5703125" style="3" customWidth="1"/>
    <col min="8885" max="8885" width="11.140625" style="3" customWidth="1"/>
    <col min="8886" max="8886" width="10.28515625" style="3" customWidth="1"/>
    <col min="8887" max="8887" width="8.7109375" style="3" customWidth="1"/>
    <col min="8888" max="8888" width="10.28515625" style="3" customWidth="1"/>
    <col min="8889" max="8889" width="9" style="3" customWidth="1"/>
    <col min="8890" max="8890" width="8.42578125" style="3" customWidth="1"/>
    <col min="8891" max="8891" width="9.85546875" style="3" customWidth="1"/>
    <col min="8892" max="8892" width="8.7109375" style="3" customWidth="1"/>
    <col min="8893" max="8895" width="0" style="3" hidden="1" customWidth="1"/>
    <col min="8896" max="8896" width="11.42578125" style="3" customWidth="1"/>
    <col min="8897" max="8897" width="10.42578125" style="3" customWidth="1"/>
    <col min="8898" max="8898" width="12.5703125" style="3" customWidth="1"/>
    <col min="8899" max="8901" width="0" style="3" hidden="1" customWidth="1"/>
    <col min="8902" max="8902" width="11.5703125" style="3" bestFit="1" customWidth="1"/>
    <col min="8903" max="9130" width="8.85546875" style="3"/>
    <col min="9131" max="9131" width="5" style="3" customWidth="1"/>
    <col min="9132" max="9132" width="14.42578125" style="3" customWidth="1"/>
    <col min="9133" max="9136" width="0" style="3" hidden="1" customWidth="1"/>
    <col min="9137" max="9137" width="8.5703125" style="3" customWidth="1"/>
    <col min="9138" max="9138" width="9.42578125" style="3" customWidth="1"/>
    <col min="9139" max="9139" width="10.28515625" style="3" customWidth="1"/>
    <col min="9140" max="9140" width="8.5703125" style="3" customWidth="1"/>
    <col min="9141" max="9141" width="11.140625" style="3" customWidth="1"/>
    <col min="9142" max="9142" width="10.28515625" style="3" customWidth="1"/>
    <col min="9143" max="9143" width="8.7109375" style="3" customWidth="1"/>
    <col min="9144" max="9144" width="10.28515625" style="3" customWidth="1"/>
    <col min="9145" max="9145" width="9" style="3" customWidth="1"/>
    <col min="9146" max="9146" width="8.42578125" style="3" customWidth="1"/>
    <col min="9147" max="9147" width="9.85546875" style="3" customWidth="1"/>
    <col min="9148" max="9148" width="8.7109375" style="3" customWidth="1"/>
    <col min="9149" max="9151" width="0" style="3" hidden="1" customWidth="1"/>
    <col min="9152" max="9152" width="11.42578125" style="3" customWidth="1"/>
    <col min="9153" max="9153" width="10.42578125" style="3" customWidth="1"/>
    <col min="9154" max="9154" width="12.5703125" style="3" customWidth="1"/>
    <col min="9155" max="9157" width="0" style="3" hidden="1" customWidth="1"/>
    <col min="9158" max="9158" width="11.5703125" style="3" bestFit="1" customWidth="1"/>
    <col min="9159" max="9386" width="8.85546875" style="3"/>
    <col min="9387" max="9387" width="5" style="3" customWidth="1"/>
    <col min="9388" max="9388" width="14.42578125" style="3" customWidth="1"/>
    <col min="9389" max="9392" width="0" style="3" hidden="1" customWidth="1"/>
    <col min="9393" max="9393" width="8.5703125" style="3" customWidth="1"/>
    <col min="9394" max="9394" width="9.42578125" style="3" customWidth="1"/>
    <col min="9395" max="9395" width="10.28515625" style="3" customWidth="1"/>
    <col min="9396" max="9396" width="8.5703125" style="3" customWidth="1"/>
    <col min="9397" max="9397" width="11.140625" style="3" customWidth="1"/>
    <col min="9398" max="9398" width="10.28515625" style="3" customWidth="1"/>
    <col min="9399" max="9399" width="8.7109375" style="3" customWidth="1"/>
    <col min="9400" max="9400" width="10.28515625" style="3" customWidth="1"/>
    <col min="9401" max="9401" width="9" style="3" customWidth="1"/>
    <col min="9402" max="9402" width="8.42578125" style="3" customWidth="1"/>
    <col min="9403" max="9403" width="9.85546875" style="3" customWidth="1"/>
    <col min="9404" max="9404" width="8.7109375" style="3" customWidth="1"/>
    <col min="9405" max="9407" width="0" style="3" hidden="1" customWidth="1"/>
    <col min="9408" max="9408" width="11.42578125" style="3" customWidth="1"/>
    <col min="9409" max="9409" width="10.42578125" style="3" customWidth="1"/>
    <col min="9410" max="9410" width="12.5703125" style="3" customWidth="1"/>
    <col min="9411" max="9413" width="0" style="3" hidden="1" customWidth="1"/>
    <col min="9414" max="9414" width="11.5703125" style="3" bestFit="1" customWidth="1"/>
    <col min="9415" max="9642" width="8.85546875" style="3"/>
    <col min="9643" max="9643" width="5" style="3" customWidth="1"/>
    <col min="9644" max="9644" width="14.42578125" style="3" customWidth="1"/>
    <col min="9645" max="9648" width="0" style="3" hidden="1" customWidth="1"/>
    <col min="9649" max="9649" width="8.5703125" style="3" customWidth="1"/>
    <col min="9650" max="9650" width="9.42578125" style="3" customWidth="1"/>
    <col min="9651" max="9651" width="10.28515625" style="3" customWidth="1"/>
    <col min="9652" max="9652" width="8.5703125" style="3" customWidth="1"/>
    <col min="9653" max="9653" width="11.140625" style="3" customWidth="1"/>
    <col min="9654" max="9654" width="10.28515625" style="3" customWidth="1"/>
    <col min="9655" max="9655" width="8.7109375" style="3" customWidth="1"/>
    <col min="9656" max="9656" width="10.28515625" style="3" customWidth="1"/>
    <col min="9657" max="9657" width="9" style="3" customWidth="1"/>
    <col min="9658" max="9658" width="8.42578125" style="3" customWidth="1"/>
    <col min="9659" max="9659" width="9.85546875" style="3" customWidth="1"/>
    <col min="9660" max="9660" width="8.7109375" style="3" customWidth="1"/>
    <col min="9661" max="9663" width="0" style="3" hidden="1" customWidth="1"/>
    <col min="9664" max="9664" width="11.42578125" style="3" customWidth="1"/>
    <col min="9665" max="9665" width="10.42578125" style="3" customWidth="1"/>
    <col min="9666" max="9666" width="12.5703125" style="3" customWidth="1"/>
    <col min="9667" max="9669" width="0" style="3" hidden="1" customWidth="1"/>
    <col min="9670" max="9670" width="11.5703125" style="3" bestFit="1" customWidth="1"/>
    <col min="9671" max="9898" width="8.85546875" style="3"/>
    <col min="9899" max="9899" width="5" style="3" customWidth="1"/>
    <col min="9900" max="9900" width="14.42578125" style="3" customWidth="1"/>
    <col min="9901" max="9904" width="0" style="3" hidden="1" customWidth="1"/>
    <col min="9905" max="9905" width="8.5703125" style="3" customWidth="1"/>
    <col min="9906" max="9906" width="9.42578125" style="3" customWidth="1"/>
    <col min="9907" max="9907" width="10.28515625" style="3" customWidth="1"/>
    <col min="9908" max="9908" width="8.5703125" style="3" customWidth="1"/>
    <col min="9909" max="9909" width="11.140625" style="3" customWidth="1"/>
    <col min="9910" max="9910" width="10.28515625" style="3" customWidth="1"/>
    <col min="9911" max="9911" width="8.7109375" style="3" customWidth="1"/>
    <col min="9912" max="9912" width="10.28515625" style="3" customWidth="1"/>
    <col min="9913" max="9913" width="9" style="3" customWidth="1"/>
    <col min="9914" max="9914" width="8.42578125" style="3" customWidth="1"/>
    <col min="9915" max="9915" width="9.85546875" style="3" customWidth="1"/>
    <col min="9916" max="9916" width="8.7109375" style="3" customWidth="1"/>
    <col min="9917" max="9919" width="0" style="3" hidden="1" customWidth="1"/>
    <col min="9920" max="9920" width="11.42578125" style="3" customWidth="1"/>
    <col min="9921" max="9921" width="10.42578125" style="3" customWidth="1"/>
    <col min="9922" max="9922" width="12.5703125" style="3" customWidth="1"/>
    <col min="9923" max="9925" width="0" style="3" hidden="1" customWidth="1"/>
    <col min="9926" max="9926" width="11.5703125" style="3" bestFit="1" customWidth="1"/>
    <col min="9927" max="10154" width="8.85546875" style="3"/>
    <col min="10155" max="10155" width="5" style="3" customWidth="1"/>
    <col min="10156" max="10156" width="14.42578125" style="3" customWidth="1"/>
    <col min="10157" max="10160" width="0" style="3" hidden="1" customWidth="1"/>
    <col min="10161" max="10161" width="8.5703125" style="3" customWidth="1"/>
    <col min="10162" max="10162" width="9.42578125" style="3" customWidth="1"/>
    <col min="10163" max="10163" width="10.28515625" style="3" customWidth="1"/>
    <col min="10164" max="10164" width="8.5703125" style="3" customWidth="1"/>
    <col min="10165" max="10165" width="11.140625" style="3" customWidth="1"/>
    <col min="10166" max="10166" width="10.28515625" style="3" customWidth="1"/>
    <col min="10167" max="10167" width="8.7109375" style="3" customWidth="1"/>
    <col min="10168" max="10168" width="10.28515625" style="3" customWidth="1"/>
    <col min="10169" max="10169" width="9" style="3" customWidth="1"/>
    <col min="10170" max="10170" width="8.42578125" style="3" customWidth="1"/>
    <col min="10171" max="10171" width="9.85546875" style="3" customWidth="1"/>
    <col min="10172" max="10172" width="8.7109375" style="3" customWidth="1"/>
    <col min="10173" max="10175" width="0" style="3" hidden="1" customWidth="1"/>
    <col min="10176" max="10176" width="11.42578125" style="3" customWidth="1"/>
    <col min="10177" max="10177" width="10.42578125" style="3" customWidth="1"/>
    <col min="10178" max="10178" width="12.5703125" style="3" customWidth="1"/>
    <col min="10179" max="10181" width="0" style="3" hidden="1" customWidth="1"/>
    <col min="10182" max="10182" width="11.5703125" style="3" bestFit="1" customWidth="1"/>
    <col min="10183" max="10410" width="8.85546875" style="3"/>
    <col min="10411" max="10411" width="5" style="3" customWidth="1"/>
    <col min="10412" max="10412" width="14.42578125" style="3" customWidth="1"/>
    <col min="10413" max="10416" width="0" style="3" hidden="1" customWidth="1"/>
    <col min="10417" max="10417" width="8.5703125" style="3" customWidth="1"/>
    <col min="10418" max="10418" width="9.42578125" style="3" customWidth="1"/>
    <col min="10419" max="10419" width="10.28515625" style="3" customWidth="1"/>
    <col min="10420" max="10420" width="8.5703125" style="3" customWidth="1"/>
    <col min="10421" max="10421" width="11.140625" style="3" customWidth="1"/>
    <col min="10422" max="10422" width="10.28515625" style="3" customWidth="1"/>
    <col min="10423" max="10423" width="8.7109375" style="3" customWidth="1"/>
    <col min="10424" max="10424" width="10.28515625" style="3" customWidth="1"/>
    <col min="10425" max="10425" width="9" style="3" customWidth="1"/>
    <col min="10426" max="10426" width="8.42578125" style="3" customWidth="1"/>
    <col min="10427" max="10427" width="9.85546875" style="3" customWidth="1"/>
    <col min="10428" max="10428" width="8.7109375" style="3" customWidth="1"/>
    <col min="10429" max="10431" width="0" style="3" hidden="1" customWidth="1"/>
    <col min="10432" max="10432" width="11.42578125" style="3" customWidth="1"/>
    <col min="10433" max="10433" width="10.42578125" style="3" customWidth="1"/>
    <col min="10434" max="10434" width="12.5703125" style="3" customWidth="1"/>
    <col min="10435" max="10437" width="0" style="3" hidden="1" customWidth="1"/>
    <col min="10438" max="10438" width="11.5703125" style="3" bestFit="1" customWidth="1"/>
    <col min="10439" max="10666" width="8.85546875" style="3"/>
    <col min="10667" max="10667" width="5" style="3" customWidth="1"/>
    <col min="10668" max="10668" width="14.42578125" style="3" customWidth="1"/>
    <col min="10669" max="10672" width="0" style="3" hidden="1" customWidth="1"/>
    <col min="10673" max="10673" width="8.5703125" style="3" customWidth="1"/>
    <col min="10674" max="10674" width="9.42578125" style="3" customWidth="1"/>
    <col min="10675" max="10675" width="10.28515625" style="3" customWidth="1"/>
    <col min="10676" max="10676" width="8.5703125" style="3" customWidth="1"/>
    <col min="10677" max="10677" width="11.140625" style="3" customWidth="1"/>
    <col min="10678" max="10678" width="10.28515625" style="3" customWidth="1"/>
    <col min="10679" max="10679" width="8.7109375" style="3" customWidth="1"/>
    <col min="10680" max="10680" width="10.28515625" style="3" customWidth="1"/>
    <col min="10681" max="10681" width="9" style="3" customWidth="1"/>
    <col min="10682" max="10682" width="8.42578125" style="3" customWidth="1"/>
    <col min="10683" max="10683" width="9.85546875" style="3" customWidth="1"/>
    <col min="10684" max="10684" width="8.7109375" style="3" customWidth="1"/>
    <col min="10685" max="10687" width="0" style="3" hidden="1" customWidth="1"/>
    <col min="10688" max="10688" width="11.42578125" style="3" customWidth="1"/>
    <col min="10689" max="10689" width="10.42578125" style="3" customWidth="1"/>
    <col min="10690" max="10690" width="12.5703125" style="3" customWidth="1"/>
    <col min="10691" max="10693" width="0" style="3" hidden="1" customWidth="1"/>
    <col min="10694" max="10694" width="11.5703125" style="3" bestFit="1" customWidth="1"/>
    <col min="10695" max="10922" width="8.85546875" style="3"/>
    <col min="10923" max="10923" width="5" style="3" customWidth="1"/>
    <col min="10924" max="10924" width="14.42578125" style="3" customWidth="1"/>
    <col min="10925" max="10928" width="0" style="3" hidden="1" customWidth="1"/>
    <col min="10929" max="10929" width="8.5703125" style="3" customWidth="1"/>
    <col min="10930" max="10930" width="9.42578125" style="3" customWidth="1"/>
    <col min="10931" max="10931" width="10.28515625" style="3" customWidth="1"/>
    <col min="10932" max="10932" width="8.5703125" style="3" customWidth="1"/>
    <col min="10933" max="10933" width="11.140625" style="3" customWidth="1"/>
    <col min="10934" max="10934" width="10.28515625" style="3" customWidth="1"/>
    <col min="10935" max="10935" width="8.7109375" style="3" customWidth="1"/>
    <col min="10936" max="10936" width="10.28515625" style="3" customWidth="1"/>
    <col min="10937" max="10937" width="9" style="3" customWidth="1"/>
    <col min="10938" max="10938" width="8.42578125" style="3" customWidth="1"/>
    <col min="10939" max="10939" width="9.85546875" style="3" customWidth="1"/>
    <col min="10940" max="10940" width="8.7109375" style="3" customWidth="1"/>
    <col min="10941" max="10943" width="0" style="3" hidden="1" customWidth="1"/>
    <col min="10944" max="10944" width="11.42578125" style="3" customWidth="1"/>
    <col min="10945" max="10945" width="10.42578125" style="3" customWidth="1"/>
    <col min="10946" max="10946" width="12.5703125" style="3" customWidth="1"/>
    <col min="10947" max="10949" width="0" style="3" hidden="1" customWidth="1"/>
    <col min="10950" max="10950" width="11.5703125" style="3" bestFit="1" customWidth="1"/>
    <col min="10951" max="11178" width="8.85546875" style="3"/>
    <col min="11179" max="11179" width="5" style="3" customWidth="1"/>
    <col min="11180" max="11180" width="14.42578125" style="3" customWidth="1"/>
    <col min="11181" max="11184" width="0" style="3" hidden="1" customWidth="1"/>
    <col min="11185" max="11185" width="8.5703125" style="3" customWidth="1"/>
    <col min="11186" max="11186" width="9.42578125" style="3" customWidth="1"/>
    <col min="11187" max="11187" width="10.28515625" style="3" customWidth="1"/>
    <col min="11188" max="11188" width="8.5703125" style="3" customWidth="1"/>
    <col min="11189" max="11189" width="11.140625" style="3" customWidth="1"/>
    <col min="11190" max="11190" width="10.28515625" style="3" customWidth="1"/>
    <col min="11191" max="11191" width="8.7109375" style="3" customWidth="1"/>
    <col min="11192" max="11192" width="10.28515625" style="3" customWidth="1"/>
    <col min="11193" max="11193" width="9" style="3" customWidth="1"/>
    <col min="11194" max="11194" width="8.42578125" style="3" customWidth="1"/>
    <col min="11195" max="11195" width="9.85546875" style="3" customWidth="1"/>
    <col min="11196" max="11196" width="8.7109375" style="3" customWidth="1"/>
    <col min="11197" max="11199" width="0" style="3" hidden="1" customWidth="1"/>
    <col min="11200" max="11200" width="11.42578125" style="3" customWidth="1"/>
    <col min="11201" max="11201" width="10.42578125" style="3" customWidth="1"/>
    <col min="11202" max="11202" width="12.5703125" style="3" customWidth="1"/>
    <col min="11203" max="11205" width="0" style="3" hidden="1" customWidth="1"/>
    <col min="11206" max="11206" width="11.5703125" style="3" bestFit="1" customWidth="1"/>
    <col min="11207" max="11434" width="8.85546875" style="3"/>
    <col min="11435" max="11435" width="5" style="3" customWidth="1"/>
    <col min="11436" max="11436" width="14.42578125" style="3" customWidth="1"/>
    <col min="11437" max="11440" width="0" style="3" hidden="1" customWidth="1"/>
    <col min="11441" max="11441" width="8.5703125" style="3" customWidth="1"/>
    <col min="11442" max="11442" width="9.42578125" style="3" customWidth="1"/>
    <col min="11443" max="11443" width="10.28515625" style="3" customWidth="1"/>
    <col min="11444" max="11444" width="8.5703125" style="3" customWidth="1"/>
    <col min="11445" max="11445" width="11.140625" style="3" customWidth="1"/>
    <col min="11446" max="11446" width="10.28515625" style="3" customWidth="1"/>
    <col min="11447" max="11447" width="8.7109375" style="3" customWidth="1"/>
    <col min="11448" max="11448" width="10.28515625" style="3" customWidth="1"/>
    <col min="11449" max="11449" width="9" style="3" customWidth="1"/>
    <col min="11450" max="11450" width="8.42578125" style="3" customWidth="1"/>
    <col min="11451" max="11451" width="9.85546875" style="3" customWidth="1"/>
    <col min="11452" max="11452" width="8.7109375" style="3" customWidth="1"/>
    <col min="11453" max="11455" width="0" style="3" hidden="1" customWidth="1"/>
    <col min="11456" max="11456" width="11.42578125" style="3" customWidth="1"/>
    <col min="11457" max="11457" width="10.42578125" style="3" customWidth="1"/>
    <col min="11458" max="11458" width="12.5703125" style="3" customWidth="1"/>
    <col min="11459" max="11461" width="0" style="3" hidden="1" customWidth="1"/>
    <col min="11462" max="11462" width="11.5703125" style="3" bestFit="1" customWidth="1"/>
    <col min="11463" max="11690" width="8.85546875" style="3"/>
    <col min="11691" max="11691" width="5" style="3" customWidth="1"/>
    <col min="11692" max="11692" width="14.42578125" style="3" customWidth="1"/>
    <col min="11693" max="11696" width="0" style="3" hidden="1" customWidth="1"/>
    <col min="11697" max="11697" width="8.5703125" style="3" customWidth="1"/>
    <col min="11698" max="11698" width="9.42578125" style="3" customWidth="1"/>
    <col min="11699" max="11699" width="10.28515625" style="3" customWidth="1"/>
    <col min="11700" max="11700" width="8.5703125" style="3" customWidth="1"/>
    <col min="11701" max="11701" width="11.140625" style="3" customWidth="1"/>
    <col min="11702" max="11702" width="10.28515625" style="3" customWidth="1"/>
    <col min="11703" max="11703" width="8.7109375" style="3" customWidth="1"/>
    <col min="11704" max="11704" width="10.28515625" style="3" customWidth="1"/>
    <col min="11705" max="11705" width="9" style="3" customWidth="1"/>
    <col min="11706" max="11706" width="8.42578125" style="3" customWidth="1"/>
    <col min="11707" max="11707" width="9.85546875" style="3" customWidth="1"/>
    <col min="11708" max="11708" width="8.7109375" style="3" customWidth="1"/>
    <col min="11709" max="11711" width="0" style="3" hidden="1" customWidth="1"/>
    <col min="11712" max="11712" width="11.42578125" style="3" customWidth="1"/>
    <col min="11713" max="11713" width="10.42578125" style="3" customWidth="1"/>
    <col min="11714" max="11714" width="12.5703125" style="3" customWidth="1"/>
    <col min="11715" max="11717" width="0" style="3" hidden="1" customWidth="1"/>
    <col min="11718" max="11718" width="11.5703125" style="3" bestFit="1" customWidth="1"/>
    <col min="11719" max="11946" width="8.85546875" style="3"/>
    <col min="11947" max="11947" width="5" style="3" customWidth="1"/>
    <col min="11948" max="11948" width="14.42578125" style="3" customWidth="1"/>
    <col min="11949" max="11952" width="0" style="3" hidden="1" customWidth="1"/>
    <col min="11953" max="11953" width="8.5703125" style="3" customWidth="1"/>
    <col min="11954" max="11954" width="9.42578125" style="3" customWidth="1"/>
    <col min="11955" max="11955" width="10.28515625" style="3" customWidth="1"/>
    <col min="11956" max="11956" width="8.5703125" style="3" customWidth="1"/>
    <col min="11957" max="11957" width="11.140625" style="3" customWidth="1"/>
    <col min="11958" max="11958" width="10.28515625" style="3" customWidth="1"/>
    <col min="11959" max="11959" width="8.7109375" style="3" customWidth="1"/>
    <col min="11960" max="11960" width="10.28515625" style="3" customWidth="1"/>
    <col min="11961" max="11961" width="9" style="3" customWidth="1"/>
    <col min="11962" max="11962" width="8.42578125" style="3" customWidth="1"/>
    <col min="11963" max="11963" width="9.85546875" style="3" customWidth="1"/>
    <col min="11964" max="11964" width="8.7109375" style="3" customWidth="1"/>
    <col min="11965" max="11967" width="0" style="3" hidden="1" customWidth="1"/>
    <col min="11968" max="11968" width="11.42578125" style="3" customWidth="1"/>
    <col min="11969" max="11969" width="10.42578125" style="3" customWidth="1"/>
    <col min="11970" max="11970" width="12.5703125" style="3" customWidth="1"/>
    <col min="11971" max="11973" width="0" style="3" hidden="1" customWidth="1"/>
    <col min="11974" max="11974" width="11.5703125" style="3" bestFit="1" customWidth="1"/>
    <col min="11975" max="12202" width="8.85546875" style="3"/>
    <col min="12203" max="12203" width="5" style="3" customWidth="1"/>
    <col min="12204" max="12204" width="14.42578125" style="3" customWidth="1"/>
    <col min="12205" max="12208" width="0" style="3" hidden="1" customWidth="1"/>
    <col min="12209" max="12209" width="8.5703125" style="3" customWidth="1"/>
    <col min="12210" max="12210" width="9.42578125" style="3" customWidth="1"/>
    <col min="12211" max="12211" width="10.28515625" style="3" customWidth="1"/>
    <col min="12212" max="12212" width="8.5703125" style="3" customWidth="1"/>
    <col min="12213" max="12213" width="11.140625" style="3" customWidth="1"/>
    <col min="12214" max="12214" width="10.28515625" style="3" customWidth="1"/>
    <col min="12215" max="12215" width="8.7109375" style="3" customWidth="1"/>
    <col min="12216" max="12216" width="10.28515625" style="3" customWidth="1"/>
    <col min="12217" max="12217" width="9" style="3" customWidth="1"/>
    <col min="12218" max="12218" width="8.42578125" style="3" customWidth="1"/>
    <col min="12219" max="12219" width="9.85546875" style="3" customWidth="1"/>
    <col min="12220" max="12220" width="8.7109375" style="3" customWidth="1"/>
    <col min="12221" max="12223" width="0" style="3" hidden="1" customWidth="1"/>
    <col min="12224" max="12224" width="11.42578125" style="3" customWidth="1"/>
    <col min="12225" max="12225" width="10.42578125" style="3" customWidth="1"/>
    <col min="12226" max="12226" width="12.5703125" style="3" customWidth="1"/>
    <col min="12227" max="12229" width="0" style="3" hidden="1" customWidth="1"/>
    <col min="12230" max="12230" width="11.5703125" style="3" bestFit="1" customWidth="1"/>
    <col min="12231" max="12458" width="8.85546875" style="3"/>
    <col min="12459" max="12459" width="5" style="3" customWidth="1"/>
    <col min="12460" max="12460" width="14.42578125" style="3" customWidth="1"/>
    <col min="12461" max="12464" width="0" style="3" hidden="1" customWidth="1"/>
    <col min="12465" max="12465" width="8.5703125" style="3" customWidth="1"/>
    <col min="12466" max="12466" width="9.42578125" style="3" customWidth="1"/>
    <col min="12467" max="12467" width="10.28515625" style="3" customWidth="1"/>
    <col min="12468" max="12468" width="8.5703125" style="3" customWidth="1"/>
    <col min="12469" max="12469" width="11.140625" style="3" customWidth="1"/>
    <col min="12470" max="12470" width="10.28515625" style="3" customWidth="1"/>
    <col min="12471" max="12471" width="8.7109375" style="3" customWidth="1"/>
    <col min="12472" max="12472" width="10.28515625" style="3" customWidth="1"/>
    <col min="12473" max="12473" width="9" style="3" customWidth="1"/>
    <col min="12474" max="12474" width="8.42578125" style="3" customWidth="1"/>
    <col min="12475" max="12475" width="9.85546875" style="3" customWidth="1"/>
    <col min="12476" max="12476" width="8.7109375" style="3" customWidth="1"/>
    <col min="12477" max="12479" width="0" style="3" hidden="1" customWidth="1"/>
    <col min="12480" max="12480" width="11.42578125" style="3" customWidth="1"/>
    <col min="12481" max="12481" width="10.42578125" style="3" customWidth="1"/>
    <col min="12482" max="12482" width="12.5703125" style="3" customWidth="1"/>
    <col min="12483" max="12485" width="0" style="3" hidden="1" customWidth="1"/>
    <col min="12486" max="12486" width="11.5703125" style="3" bestFit="1" customWidth="1"/>
    <col min="12487" max="12714" width="8.85546875" style="3"/>
    <col min="12715" max="12715" width="5" style="3" customWidth="1"/>
    <col min="12716" max="12716" width="14.42578125" style="3" customWidth="1"/>
    <col min="12717" max="12720" width="0" style="3" hidden="1" customWidth="1"/>
    <col min="12721" max="12721" width="8.5703125" style="3" customWidth="1"/>
    <col min="12722" max="12722" width="9.42578125" style="3" customWidth="1"/>
    <col min="12723" max="12723" width="10.28515625" style="3" customWidth="1"/>
    <col min="12724" max="12724" width="8.5703125" style="3" customWidth="1"/>
    <col min="12725" max="12725" width="11.140625" style="3" customWidth="1"/>
    <col min="12726" max="12726" width="10.28515625" style="3" customWidth="1"/>
    <col min="12727" max="12727" width="8.7109375" style="3" customWidth="1"/>
    <col min="12728" max="12728" width="10.28515625" style="3" customWidth="1"/>
    <col min="12729" max="12729" width="9" style="3" customWidth="1"/>
    <col min="12730" max="12730" width="8.42578125" style="3" customWidth="1"/>
    <col min="12731" max="12731" width="9.85546875" style="3" customWidth="1"/>
    <col min="12732" max="12732" width="8.7109375" style="3" customWidth="1"/>
    <col min="12733" max="12735" width="0" style="3" hidden="1" customWidth="1"/>
    <col min="12736" max="12736" width="11.42578125" style="3" customWidth="1"/>
    <col min="12737" max="12737" width="10.42578125" style="3" customWidth="1"/>
    <col min="12738" max="12738" width="12.5703125" style="3" customWidth="1"/>
    <col min="12739" max="12741" width="0" style="3" hidden="1" customWidth="1"/>
    <col min="12742" max="12742" width="11.5703125" style="3" bestFit="1" customWidth="1"/>
    <col min="12743" max="12970" width="8.85546875" style="3"/>
    <col min="12971" max="12971" width="5" style="3" customWidth="1"/>
    <col min="12972" max="12972" width="14.42578125" style="3" customWidth="1"/>
    <col min="12973" max="12976" width="0" style="3" hidden="1" customWidth="1"/>
    <col min="12977" max="12977" width="8.5703125" style="3" customWidth="1"/>
    <col min="12978" max="12978" width="9.42578125" style="3" customWidth="1"/>
    <col min="12979" max="12979" width="10.28515625" style="3" customWidth="1"/>
    <col min="12980" max="12980" width="8.5703125" style="3" customWidth="1"/>
    <col min="12981" max="12981" width="11.140625" style="3" customWidth="1"/>
    <col min="12982" max="12982" width="10.28515625" style="3" customWidth="1"/>
    <col min="12983" max="12983" width="8.7109375" style="3" customWidth="1"/>
    <col min="12984" max="12984" width="10.28515625" style="3" customWidth="1"/>
    <col min="12985" max="12985" width="9" style="3" customWidth="1"/>
    <col min="12986" max="12986" width="8.42578125" style="3" customWidth="1"/>
    <col min="12987" max="12987" width="9.85546875" style="3" customWidth="1"/>
    <col min="12988" max="12988" width="8.7109375" style="3" customWidth="1"/>
    <col min="12989" max="12991" width="0" style="3" hidden="1" customWidth="1"/>
    <col min="12992" max="12992" width="11.42578125" style="3" customWidth="1"/>
    <col min="12993" max="12993" width="10.42578125" style="3" customWidth="1"/>
    <col min="12994" max="12994" width="12.5703125" style="3" customWidth="1"/>
    <col min="12995" max="12997" width="0" style="3" hidden="1" customWidth="1"/>
    <col min="12998" max="12998" width="11.5703125" style="3" bestFit="1" customWidth="1"/>
    <col min="12999" max="13226" width="8.85546875" style="3"/>
    <col min="13227" max="13227" width="5" style="3" customWidth="1"/>
    <col min="13228" max="13228" width="14.42578125" style="3" customWidth="1"/>
    <col min="13229" max="13232" width="0" style="3" hidden="1" customWidth="1"/>
    <col min="13233" max="13233" width="8.5703125" style="3" customWidth="1"/>
    <col min="13234" max="13234" width="9.42578125" style="3" customWidth="1"/>
    <col min="13235" max="13235" width="10.28515625" style="3" customWidth="1"/>
    <col min="13236" max="13236" width="8.5703125" style="3" customWidth="1"/>
    <col min="13237" max="13237" width="11.140625" style="3" customWidth="1"/>
    <col min="13238" max="13238" width="10.28515625" style="3" customWidth="1"/>
    <col min="13239" max="13239" width="8.7109375" style="3" customWidth="1"/>
    <col min="13240" max="13240" width="10.28515625" style="3" customWidth="1"/>
    <col min="13241" max="13241" width="9" style="3" customWidth="1"/>
    <col min="13242" max="13242" width="8.42578125" style="3" customWidth="1"/>
    <col min="13243" max="13243" width="9.85546875" style="3" customWidth="1"/>
    <col min="13244" max="13244" width="8.7109375" style="3" customWidth="1"/>
    <col min="13245" max="13247" width="0" style="3" hidden="1" customWidth="1"/>
    <col min="13248" max="13248" width="11.42578125" style="3" customWidth="1"/>
    <col min="13249" max="13249" width="10.42578125" style="3" customWidth="1"/>
    <col min="13250" max="13250" width="12.5703125" style="3" customWidth="1"/>
    <col min="13251" max="13253" width="0" style="3" hidden="1" customWidth="1"/>
    <col min="13254" max="13254" width="11.5703125" style="3" bestFit="1" customWidth="1"/>
    <col min="13255" max="13482" width="8.85546875" style="3"/>
    <col min="13483" max="13483" width="5" style="3" customWidth="1"/>
    <col min="13484" max="13484" width="14.42578125" style="3" customWidth="1"/>
    <col min="13485" max="13488" width="0" style="3" hidden="1" customWidth="1"/>
    <col min="13489" max="13489" width="8.5703125" style="3" customWidth="1"/>
    <col min="13490" max="13490" width="9.42578125" style="3" customWidth="1"/>
    <col min="13491" max="13491" width="10.28515625" style="3" customWidth="1"/>
    <col min="13492" max="13492" width="8.5703125" style="3" customWidth="1"/>
    <col min="13493" max="13493" width="11.140625" style="3" customWidth="1"/>
    <col min="13494" max="13494" width="10.28515625" style="3" customWidth="1"/>
    <col min="13495" max="13495" width="8.7109375" style="3" customWidth="1"/>
    <col min="13496" max="13496" width="10.28515625" style="3" customWidth="1"/>
    <col min="13497" max="13497" width="9" style="3" customWidth="1"/>
    <col min="13498" max="13498" width="8.42578125" style="3" customWidth="1"/>
    <col min="13499" max="13499" width="9.85546875" style="3" customWidth="1"/>
    <col min="13500" max="13500" width="8.7109375" style="3" customWidth="1"/>
    <col min="13501" max="13503" width="0" style="3" hidden="1" customWidth="1"/>
    <col min="13504" max="13504" width="11.42578125" style="3" customWidth="1"/>
    <col min="13505" max="13505" width="10.42578125" style="3" customWidth="1"/>
    <col min="13506" max="13506" width="12.5703125" style="3" customWidth="1"/>
    <col min="13507" max="13509" width="0" style="3" hidden="1" customWidth="1"/>
    <col min="13510" max="13510" width="11.5703125" style="3" bestFit="1" customWidth="1"/>
    <col min="13511" max="13738" width="8.85546875" style="3"/>
    <col min="13739" max="13739" width="5" style="3" customWidth="1"/>
    <col min="13740" max="13740" width="14.42578125" style="3" customWidth="1"/>
    <col min="13741" max="13744" width="0" style="3" hidden="1" customWidth="1"/>
    <col min="13745" max="13745" width="8.5703125" style="3" customWidth="1"/>
    <col min="13746" max="13746" width="9.42578125" style="3" customWidth="1"/>
    <col min="13747" max="13747" width="10.28515625" style="3" customWidth="1"/>
    <col min="13748" max="13748" width="8.5703125" style="3" customWidth="1"/>
    <col min="13749" max="13749" width="11.140625" style="3" customWidth="1"/>
    <col min="13750" max="13750" width="10.28515625" style="3" customWidth="1"/>
    <col min="13751" max="13751" width="8.7109375" style="3" customWidth="1"/>
    <col min="13752" max="13752" width="10.28515625" style="3" customWidth="1"/>
    <col min="13753" max="13753" width="9" style="3" customWidth="1"/>
    <col min="13754" max="13754" width="8.42578125" style="3" customWidth="1"/>
    <col min="13755" max="13755" width="9.85546875" style="3" customWidth="1"/>
    <col min="13756" max="13756" width="8.7109375" style="3" customWidth="1"/>
    <col min="13757" max="13759" width="0" style="3" hidden="1" customWidth="1"/>
    <col min="13760" max="13760" width="11.42578125" style="3" customWidth="1"/>
    <col min="13761" max="13761" width="10.42578125" style="3" customWidth="1"/>
    <col min="13762" max="13762" width="12.5703125" style="3" customWidth="1"/>
    <col min="13763" max="13765" width="0" style="3" hidden="1" customWidth="1"/>
    <col min="13766" max="13766" width="11.5703125" style="3" bestFit="1" customWidth="1"/>
    <col min="13767" max="13994" width="8.85546875" style="3"/>
    <col min="13995" max="13995" width="5" style="3" customWidth="1"/>
    <col min="13996" max="13996" width="14.42578125" style="3" customWidth="1"/>
    <col min="13997" max="14000" width="0" style="3" hidden="1" customWidth="1"/>
    <col min="14001" max="14001" width="8.5703125" style="3" customWidth="1"/>
    <col min="14002" max="14002" width="9.42578125" style="3" customWidth="1"/>
    <col min="14003" max="14003" width="10.28515625" style="3" customWidth="1"/>
    <col min="14004" max="14004" width="8.5703125" style="3" customWidth="1"/>
    <col min="14005" max="14005" width="11.140625" style="3" customWidth="1"/>
    <col min="14006" max="14006" width="10.28515625" style="3" customWidth="1"/>
    <col min="14007" max="14007" width="8.7109375" style="3" customWidth="1"/>
    <col min="14008" max="14008" width="10.28515625" style="3" customWidth="1"/>
    <col min="14009" max="14009" width="9" style="3" customWidth="1"/>
    <col min="14010" max="14010" width="8.42578125" style="3" customWidth="1"/>
    <col min="14011" max="14011" width="9.85546875" style="3" customWidth="1"/>
    <col min="14012" max="14012" width="8.7109375" style="3" customWidth="1"/>
    <col min="14013" max="14015" width="0" style="3" hidden="1" customWidth="1"/>
    <col min="14016" max="14016" width="11.42578125" style="3" customWidth="1"/>
    <col min="14017" max="14017" width="10.42578125" style="3" customWidth="1"/>
    <col min="14018" max="14018" width="12.5703125" style="3" customWidth="1"/>
    <col min="14019" max="14021" width="0" style="3" hidden="1" customWidth="1"/>
    <col min="14022" max="14022" width="11.5703125" style="3" bestFit="1" customWidth="1"/>
    <col min="14023" max="14250" width="8.85546875" style="3"/>
    <col min="14251" max="14251" width="5" style="3" customWidth="1"/>
    <col min="14252" max="14252" width="14.42578125" style="3" customWidth="1"/>
    <col min="14253" max="14256" width="0" style="3" hidden="1" customWidth="1"/>
    <col min="14257" max="14257" width="8.5703125" style="3" customWidth="1"/>
    <col min="14258" max="14258" width="9.42578125" style="3" customWidth="1"/>
    <col min="14259" max="14259" width="10.28515625" style="3" customWidth="1"/>
    <col min="14260" max="14260" width="8.5703125" style="3" customWidth="1"/>
    <col min="14261" max="14261" width="11.140625" style="3" customWidth="1"/>
    <col min="14262" max="14262" width="10.28515625" style="3" customWidth="1"/>
    <col min="14263" max="14263" width="8.7109375" style="3" customWidth="1"/>
    <col min="14264" max="14264" width="10.28515625" style="3" customWidth="1"/>
    <col min="14265" max="14265" width="9" style="3" customWidth="1"/>
    <col min="14266" max="14266" width="8.42578125" style="3" customWidth="1"/>
    <col min="14267" max="14267" width="9.85546875" style="3" customWidth="1"/>
    <col min="14268" max="14268" width="8.7109375" style="3" customWidth="1"/>
    <col min="14269" max="14271" width="0" style="3" hidden="1" customWidth="1"/>
    <col min="14272" max="14272" width="11.42578125" style="3" customWidth="1"/>
    <col min="14273" max="14273" width="10.42578125" style="3" customWidth="1"/>
    <col min="14274" max="14274" width="12.5703125" style="3" customWidth="1"/>
    <col min="14275" max="14277" width="0" style="3" hidden="1" customWidth="1"/>
    <col min="14278" max="14278" width="11.5703125" style="3" bestFit="1" customWidth="1"/>
    <col min="14279" max="14506" width="8.85546875" style="3"/>
    <col min="14507" max="14507" width="5" style="3" customWidth="1"/>
    <col min="14508" max="14508" width="14.42578125" style="3" customWidth="1"/>
    <col min="14509" max="14512" width="0" style="3" hidden="1" customWidth="1"/>
    <col min="14513" max="14513" width="8.5703125" style="3" customWidth="1"/>
    <col min="14514" max="14514" width="9.42578125" style="3" customWidth="1"/>
    <col min="14515" max="14515" width="10.28515625" style="3" customWidth="1"/>
    <col min="14516" max="14516" width="8.5703125" style="3" customWidth="1"/>
    <col min="14517" max="14517" width="11.140625" style="3" customWidth="1"/>
    <col min="14518" max="14518" width="10.28515625" style="3" customWidth="1"/>
    <col min="14519" max="14519" width="8.7109375" style="3" customWidth="1"/>
    <col min="14520" max="14520" width="10.28515625" style="3" customWidth="1"/>
    <col min="14521" max="14521" width="9" style="3" customWidth="1"/>
    <col min="14522" max="14522" width="8.42578125" style="3" customWidth="1"/>
    <col min="14523" max="14523" width="9.85546875" style="3" customWidth="1"/>
    <col min="14524" max="14524" width="8.7109375" style="3" customWidth="1"/>
    <col min="14525" max="14527" width="0" style="3" hidden="1" customWidth="1"/>
    <col min="14528" max="14528" width="11.42578125" style="3" customWidth="1"/>
    <col min="14529" max="14529" width="10.42578125" style="3" customWidth="1"/>
    <col min="14530" max="14530" width="12.5703125" style="3" customWidth="1"/>
    <col min="14531" max="14533" width="0" style="3" hidden="1" customWidth="1"/>
    <col min="14534" max="14534" width="11.5703125" style="3" bestFit="1" customWidth="1"/>
    <col min="14535" max="14762" width="8.85546875" style="3"/>
    <col min="14763" max="14763" width="5" style="3" customWidth="1"/>
    <col min="14764" max="14764" width="14.42578125" style="3" customWidth="1"/>
    <col min="14765" max="14768" width="0" style="3" hidden="1" customWidth="1"/>
    <col min="14769" max="14769" width="8.5703125" style="3" customWidth="1"/>
    <col min="14770" max="14770" width="9.42578125" style="3" customWidth="1"/>
    <col min="14771" max="14771" width="10.28515625" style="3" customWidth="1"/>
    <col min="14772" max="14772" width="8.5703125" style="3" customWidth="1"/>
    <col min="14773" max="14773" width="11.140625" style="3" customWidth="1"/>
    <col min="14774" max="14774" width="10.28515625" style="3" customWidth="1"/>
    <col min="14775" max="14775" width="8.7109375" style="3" customWidth="1"/>
    <col min="14776" max="14776" width="10.28515625" style="3" customWidth="1"/>
    <col min="14777" max="14777" width="9" style="3" customWidth="1"/>
    <col min="14778" max="14778" width="8.42578125" style="3" customWidth="1"/>
    <col min="14779" max="14779" width="9.85546875" style="3" customWidth="1"/>
    <col min="14780" max="14780" width="8.7109375" style="3" customWidth="1"/>
    <col min="14781" max="14783" width="0" style="3" hidden="1" customWidth="1"/>
    <col min="14784" max="14784" width="11.42578125" style="3" customWidth="1"/>
    <col min="14785" max="14785" width="10.42578125" style="3" customWidth="1"/>
    <col min="14786" max="14786" width="12.5703125" style="3" customWidth="1"/>
    <col min="14787" max="14789" width="0" style="3" hidden="1" customWidth="1"/>
    <col min="14790" max="14790" width="11.5703125" style="3" bestFit="1" customWidth="1"/>
    <col min="14791" max="15018" width="8.85546875" style="3"/>
    <col min="15019" max="15019" width="5" style="3" customWidth="1"/>
    <col min="15020" max="15020" width="14.42578125" style="3" customWidth="1"/>
    <col min="15021" max="15024" width="0" style="3" hidden="1" customWidth="1"/>
    <col min="15025" max="15025" width="8.5703125" style="3" customWidth="1"/>
    <col min="15026" max="15026" width="9.42578125" style="3" customWidth="1"/>
    <col min="15027" max="15027" width="10.28515625" style="3" customWidth="1"/>
    <col min="15028" max="15028" width="8.5703125" style="3" customWidth="1"/>
    <col min="15029" max="15029" width="11.140625" style="3" customWidth="1"/>
    <col min="15030" max="15030" width="10.28515625" style="3" customWidth="1"/>
    <col min="15031" max="15031" width="8.7109375" style="3" customWidth="1"/>
    <col min="15032" max="15032" width="10.28515625" style="3" customWidth="1"/>
    <col min="15033" max="15033" width="9" style="3" customWidth="1"/>
    <col min="15034" max="15034" width="8.42578125" style="3" customWidth="1"/>
    <col min="15035" max="15035" width="9.85546875" style="3" customWidth="1"/>
    <col min="15036" max="15036" width="8.7109375" style="3" customWidth="1"/>
    <col min="15037" max="15039" width="0" style="3" hidden="1" customWidth="1"/>
    <col min="15040" max="15040" width="11.42578125" style="3" customWidth="1"/>
    <col min="15041" max="15041" width="10.42578125" style="3" customWidth="1"/>
    <col min="15042" max="15042" width="12.5703125" style="3" customWidth="1"/>
    <col min="15043" max="15045" width="0" style="3" hidden="1" customWidth="1"/>
    <col min="15046" max="15046" width="11.5703125" style="3" bestFit="1" customWidth="1"/>
    <col min="15047" max="15274" width="8.85546875" style="3"/>
    <col min="15275" max="15275" width="5" style="3" customWidth="1"/>
    <col min="15276" max="15276" width="14.42578125" style="3" customWidth="1"/>
    <col min="15277" max="15280" width="0" style="3" hidden="1" customWidth="1"/>
    <col min="15281" max="15281" width="8.5703125" style="3" customWidth="1"/>
    <col min="15282" max="15282" width="9.42578125" style="3" customWidth="1"/>
    <col min="15283" max="15283" width="10.28515625" style="3" customWidth="1"/>
    <col min="15284" max="15284" width="8.5703125" style="3" customWidth="1"/>
    <col min="15285" max="15285" width="11.140625" style="3" customWidth="1"/>
    <col min="15286" max="15286" width="10.28515625" style="3" customWidth="1"/>
    <col min="15287" max="15287" width="8.7109375" style="3" customWidth="1"/>
    <col min="15288" max="15288" width="10.28515625" style="3" customWidth="1"/>
    <col min="15289" max="15289" width="9" style="3" customWidth="1"/>
    <col min="15290" max="15290" width="8.42578125" style="3" customWidth="1"/>
    <col min="15291" max="15291" width="9.85546875" style="3" customWidth="1"/>
    <col min="15292" max="15292" width="8.7109375" style="3" customWidth="1"/>
    <col min="15293" max="15295" width="0" style="3" hidden="1" customWidth="1"/>
    <col min="15296" max="15296" width="11.42578125" style="3" customWidth="1"/>
    <col min="15297" max="15297" width="10.42578125" style="3" customWidth="1"/>
    <col min="15298" max="15298" width="12.5703125" style="3" customWidth="1"/>
    <col min="15299" max="15301" width="0" style="3" hidden="1" customWidth="1"/>
    <col min="15302" max="15302" width="11.5703125" style="3" bestFit="1" customWidth="1"/>
    <col min="15303" max="15530" width="8.85546875" style="3"/>
    <col min="15531" max="15531" width="5" style="3" customWidth="1"/>
    <col min="15532" max="15532" width="14.42578125" style="3" customWidth="1"/>
    <col min="15533" max="15536" width="0" style="3" hidden="1" customWidth="1"/>
    <col min="15537" max="15537" width="8.5703125" style="3" customWidth="1"/>
    <col min="15538" max="15538" width="9.42578125" style="3" customWidth="1"/>
    <col min="15539" max="15539" width="10.28515625" style="3" customWidth="1"/>
    <col min="15540" max="15540" width="8.5703125" style="3" customWidth="1"/>
    <col min="15541" max="15541" width="11.140625" style="3" customWidth="1"/>
    <col min="15542" max="15542" width="10.28515625" style="3" customWidth="1"/>
    <col min="15543" max="15543" width="8.7109375" style="3" customWidth="1"/>
    <col min="15544" max="15544" width="10.28515625" style="3" customWidth="1"/>
    <col min="15545" max="15545" width="9" style="3" customWidth="1"/>
    <col min="15546" max="15546" width="8.42578125" style="3" customWidth="1"/>
    <col min="15547" max="15547" width="9.85546875" style="3" customWidth="1"/>
    <col min="15548" max="15548" width="8.7109375" style="3" customWidth="1"/>
    <col min="15549" max="15551" width="0" style="3" hidden="1" customWidth="1"/>
    <col min="15552" max="15552" width="11.42578125" style="3" customWidth="1"/>
    <col min="15553" max="15553" width="10.42578125" style="3" customWidth="1"/>
    <col min="15554" max="15554" width="12.5703125" style="3" customWidth="1"/>
    <col min="15555" max="15557" width="0" style="3" hidden="1" customWidth="1"/>
    <col min="15558" max="15558" width="11.5703125" style="3" bestFit="1" customWidth="1"/>
    <col min="15559" max="15786" width="8.85546875" style="3"/>
    <col min="15787" max="15787" width="5" style="3" customWidth="1"/>
    <col min="15788" max="15788" width="14.42578125" style="3" customWidth="1"/>
    <col min="15789" max="15792" width="0" style="3" hidden="1" customWidth="1"/>
    <col min="15793" max="15793" width="8.5703125" style="3" customWidth="1"/>
    <col min="15794" max="15794" width="9.42578125" style="3" customWidth="1"/>
    <col min="15795" max="15795" width="10.28515625" style="3" customWidth="1"/>
    <col min="15796" max="15796" width="8.5703125" style="3" customWidth="1"/>
    <col min="15797" max="15797" width="11.140625" style="3" customWidth="1"/>
    <col min="15798" max="15798" width="10.28515625" style="3" customWidth="1"/>
    <col min="15799" max="15799" width="8.7109375" style="3" customWidth="1"/>
    <col min="15800" max="15800" width="10.28515625" style="3" customWidth="1"/>
    <col min="15801" max="15801" width="9" style="3" customWidth="1"/>
    <col min="15802" max="15802" width="8.42578125" style="3" customWidth="1"/>
    <col min="15803" max="15803" width="9.85546875" style="3" customWidth="1"/>
    <col min="15804" max="15804" width="8.7109375" style="3" customWidth="1"/>
    <col min="15805" max="15807" width="0" style="3" hidden="1" customWidth="1"/>
    <col min="15808" max="15808" width="11.42578125" style="3" customWidth="1"/>
    <col min="15809" max="15809" width="10.42578125" style="3" customWidth="1"/>
    <col min="15810" max="15810" width="12.5703125" style="3" customWidth="1"/>
    <col min="15811" max="15813" width="0" style="3" hidden="1" customWidth="1"/>
    <col min="15814" max="15814" width="11.5703125" style="3" bestFit="1" customWidth="1"/>
    <col min="15815" max="16042" width="8.85546875" style="3"/>
    <col min="16043" max="16043" width="5" style="3" customWidth="1"/>
    <col min="16044" max="16044" width="14.42578125" style="3" customWidth="1"/>
    <col min="16045" max="16048" width="0" style="3" hidden="1" customWidth="1"/>
    <col min="16049" max="16049" width="8.5703125" style="3" customWidth="1"/>
    <col min="16050" max="16050" width="9.42578125" style="3" customWidth="1"/>
    <col min="16051" max="16051" width="10.28515625" style="3" customWidth="1"/>
    <col min="16052" max="16052" width="8.5703125" style="3" customWidth="1"/>
    <col min="16053" max="16053" width="11.140625" style="3" customWidth="1"/>
    <col min="16054" max="16054" width="10.28515625" style="3" customWidth="1"/>
    <col min="16055" max="16055" width="8.7109375" style="3" customWidth="1"/>
    <col min="16056" max="16056" width="10.28515625" style="3" customWidth="1"/>
    <col min="16057" max="16057" width="9" style="3" customWidth="1"/>
    <col min="16058" max="16058" width="8.42578125" style="3" customWidth="1"/>
    <col min="16059" max="16059" width="9.85546875" style="3" customWidth="1"/>
    <col min="16060" max="16060" width="8.7109375" style="3" customWidth="1"/>
    <col min="16061" max="16063" width="0" style="3" hidden="1" customWidth="1"/>
    <col min="16064" max="16064" width="11.42578125" style="3" customWidth="1"/>
    <col min="16065" max="16065" width="10.42578125" style="3" customWidth="1"/>
    <col min="16066" max="16066" width="12.5703125" style="3" customWidth="1"/>
    <col min="16067" max="16069" width="0" style="3" hidden="1" customWidth="1"/>
    <col min="16070" max="16070" width="11.5703125" style="3" bestFit="1" customWidth="1"/>
    <col min="16071" max="16080" width="8.85546875" style="3"/>
    <col min="16081" max="16324" width="8.85546875" style="2"/>
    <col min="16325" max="16345" width="8.85546875" style="2" customWidth="1"/>
    <col min="16346" max="16384" width="8.85546875" style="2"/>
  </cols>
  <sheetData>
    <row r="1" spans="1:16080" ht="61.5" customHeight="1">
      <c r="A1" s="325" t="s">
        <v>183</v>
      </c>
      <c r="B1" s="325"/>
      <c r="C1" s="325"/>
      <c r="D1" s="325"/>
      <c r="E1" s="325"/>
      <c r="F1" s="182"/>
    </row>
    <row r="2" spans="1:16080" ht="23.45" customHeight="1">
      <c r="A2" s="326" t="s">
        <v>182</v>
      </c>
      <c r="B2" s="326"/>
      <c r="C2" s="326"/>
      <c r="D2" s="326"/>
      <c r="E2" s="326"/>
      <c r="F2" s="183"/>
    </row>
    <row r="3" spans="1:16080">
      <c r="A3" s="327"/>
      <c r="B3" s="327"/>
      <c r="C3" s="327"/>
      <c r="D3" s="327"/>
      <c r="E3" s="327"/>
      <c r="F3" s="184"/>
    </row>
    <row r="4" spans="1:16080" s="1" customFormat="1" ht="63" customHeight="1">
      <c r="A4" s="11" t="s">
        <v>1</v>
      </c>
      <c r="B4" s="11" t="s">
        <v>6</v>
      </c>
      <c r="C4" s="11" t="s">
        <v>2</v>
      </c>
      <c r="D4" s="11" t="s">
        <v>37</v>
      </c>
      <c r="E4" s="11" t="s">
        <v>24</v>
      </c>
      <c r="F4" s="170" t="s">
        <v>50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8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</row>
    <row r="5" spans="1:16080" s="10" customFormat="1" ht="57.75" customHeight="1">
      <c r="A5" s="7">
        <v>1</v>
      </c>
      <c r="B5" s="14" t="s">
        <v>23</v>
      </c>
      <c r="C5" s="13" t="s">
        <v>5</v>
      </c>
      <c r="D5" s="173" t="s">
        <v>31</v>
      </c>
      <c r="E5" s="180" t="s">
        <v>25</v>
      </c>
      <c r="F5" s="178" t="s">
        <v>184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</row>
    <row r="6" spans="1:16080" s="10" customFormat="1" ht="57.75" customHeight="1">
      <c r="A6" s="7">
        <v>2</v>
      </c>
      <c r="B6" s="14" t="s">
        <v>7</v>
      </c>
      <c r="C6" s="13" t="s">
        <v>5</v>
      </c>
      <c r="D6" s="174">
        <v>950</v>
      </c>
      <c r="E6" s="180" t="s">
        <v>25</v>
      </c>
      <c r="F6" s="178" t="s">
        <v>184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</row>
    <row r="7" spans="1:16080" s="10" customFormat="1" ht="57.75" customHeight="1">
      <c r="A7" s="7">
        <v>3</v>
      </c>
      <c r="B7" s="14" t="s">
        <v>32</v>
      </c>
      <c r="C7" s="13" t="s">
        <v>5</v>
      </c>
      <c r="D7" s="174">
        <v>173.488</v>
      </c>
      <c r="E7" s="180" t="s">
        <v>25</v>
      </c>
      <c r="F7" s="178" t="s">
        <v>184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</row>
    <row r="8" spans="1:16080" s="10" customFormat="1" ht="57.75" customHeight="1">
      <c r="A8" s="7">
        <v>4</v>
      </c>
      <c r="B8" s="14" t="s">
        <v>33</v>
      </c>
      <c r="C8" s="13" t="s">
        <v>4</v>
      </c>
      <c r="D8" s="289">
        <v>10</v>
      </c>
      <c r="E8" s="180" t="s">
        <v>25</v>
      </c>
      <c r="F8" s="178" t="s">
        <v>184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</row>
    <row r="9" spans="1:16080" s="10" customFormat="1" ht="57.75" customHeight="1">
      <c r="A9" s="7">
        <v>5</v>
      </c>
      <c r="B9" s="6" t="s">
        <v>195</v>
      </c>
      <c r="C9" s="9" t="s">
        <v>0</v>
      </c>
      <c r="D9" s="169">
        <v>18580</v>
      </c>
      <c r="E9" s="181" t="s">
        <v>26</v>
      </c>
      <c r="F9" s="178" t="s">
        <v>184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</row>
    <row r="10" spans="1:16080" s="10" customFormat="1" ht="57.75" customHeight="1">
      <c r="A10" s="7">
        <v>6</v>
      </c>
      <c r="B10" s="6" t="s">
        <v>30</v>
      </c>
      <c r="C10" s="9" t="s">
        <v>0</v>
      </c>
      <c r="D10" s="169">
        <v>25</v>
      </c>
      <c r="E10" s="181" t="s">
        <v>26</v>
      </c>
      <c r="F10" s="178" t="s">
        <v>184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</row>
    <row r="11" spans="1:16080" s="10" customFormat="1" ht="57.75" customHeight="1">
      <c r="A11" s="7">
        <v>7</v>
      </c>
      <c r="B11" s="6" t="s">
        <v>196</v>
      </c>
      <c r="C11" s="9" t="s">
        <v>0</v>
      </c>
      <c r="D11" s="169">
        <v>9500</v>
      </c>
      <c r="E11" s="181" t="s">
        <v>26</v>
      </c>
      <c r="F11" s="178" t="s">
        <v>184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</row>
    <row r="12" spans="1:16080" s="10" customFormat="1" ht="57.75" customHeight="1">
      <c r="A12" s="7">
        <v>8</v>
      </c>
      <c r="B12" s="6" t="s">
        <v>16</v>
      </c>
      <c r="C12" s="9" t="s">
        <v>4</v>
      </c>
      <c r="D12" s="169">
        <v>100</v>
      </c>
      <c r="E12" s="181" t="s">
        <v>29</v>
      </c>
      <c r="F12" s="178" t="s">
        <v>184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</row>
    <row r="13" spans="1:16080" s="10" customFormat="1" ht="57.75" customHeight="1">
      <c r="A13" s="7">
        <v>9</v>
      </c>
      <c r="B13" s="6" t="s">
        <v>17</v>
      </c>
      <c r="C13" s="9" t="s">
        <v>4</v>
      </c>
      <c r="D13" s="169">
        <v>100</v>
      </c>
      <c r="E13" s="181" t="s">
        <v>27</v>
      </c>
      <c r="F13" s="178" t="s">
        <v>184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</row>
    <row r="14" spans="1:16080" s="10" customFormat="1" ht="57.75" customHeight="1">
      <c r="A14" s="7">
        <v>10</v>
      </c>
      <c r="B14" s="6" t="s">
        <v>18</v>
      </c>
      <c r="C14" s="9" t="s">
        <v>4</v>
      </c>
      <c r="D14" s="169">
        <v>100</v>
      </c>
      <c r="E14" s="181" t="s">
        <v>29</v>
      </c>
      <c r="F14" s="178" t="s">
        <v>184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</row>
    <row r="15" spans="1:16080" s="10" customFormat="1" ht="57.75" customHeight="1">
      <c r="A15" s="7">
        <v>11</v>
      </c>
      <c r="B15" s="6" t="s">
        <v>19</v>
      </c>
      <c r="C15" s="9" t="s">
        <v>4</v>
      </c>
      <c r="D15" s="169">
        <v>100</v>
      </c>
      <c r="E15" s="181" t="s">
        <v>29</v>
      </c>
      <c r="F15" s="178" t="s">
        <v>184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</row>
    <row r="16" spans="1:16080" s="10" customFormat="1" ht="57.75" customHeight="1">
      <c r="A16" s="7">
        <v>12</v>
      </c>
      <c r="B16" s="171" t="s">
        <v>8</v>
      </c>
      <c r="C16" s="172" t="s">
        <v>4</v>
      </c>
      <c r="D16" s="175">
        <v>0.38</v>
      </c>
      <c r="E16" s="180" t="s">
        <v>26</v>
      </c>
      <c r="F16" s="179" t="s">
        <v>184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</row>
    <row r="17" spans="1:16080" s="10" customFormat="1" ht="57.75" customHeight="1">
      <c r="A17" s="7">
        <v>13</v>
      </c>
      <c r="B17" s="6" t="s">
        <v>3</v>
      </c>
      <c r="C17" s="9" t="s">
        <v>4</v>
      </c>
      <c r="D17" s="169">
        <v>100</v>
      </c>
      <c r="E17" s="181" t="s">
        <v>29</v>
      </c>
      <c r="F17" s="178" t="s">
        <v>184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</row>
    <row r="18" spans="1:16080" s="10" customFormat="1" ht="57.75" customHeight="1">
      <c r="A18" s="7">
        <v>14</v>
      </c>
      <c r="B18" s="6" t="s">
        <v>9</v>
      </c>
      <c r="C18" s="9" t="s">
        <v>4</v>
      </c>
      <c r="D18" s="169">
        <v>100</v>
      </c>
      <c r="E18" s="181" t="s">
        <v>29</v>
      </c>
      <c r="F18" s="178" t="s">
        <v>184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</row>
    <row r="19" spans="1:16080" s="10" customFormat="1" ht="57.75" customHeight="1">
      <c r="A19" s="7">
        <v>15</v>
      </c>
      <c r="B19" s="6" t="s">
        <v>10</v>
      </c>
      <c r="C19" s="9" t="s">
        <v>4</v>
      </c>
      <c r="D19" s="169" t="s">
        <v>11</v>
      </c>
      <c r="E19" s="181" t="s">
        <v>29</v>
      </c>
      <c r="F19" s="178" t="s">
        <v>184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</row>
    <row r="20" spans="1:16080" s="10" customFormat="1" ht="57.75" customHeight="1">
      <c r="A20" s="7">
        <v>16</v>
      </c>
      <c r="B20" s="6" t="s">
        <v>198</v>
      </c>
      <c r="C20" s="9" t="s">
        <v>4</v>
      </c>
      <c r="D20" s="169" t="s">
        <v>12</v>
      </c>
      <c r="E20" s="181" t="s">
        <v>29</v>
      </c>
      <c r="F20" s="178" t="s">
        <v>184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</row>
    <row r="21" spans="1:16080" s="10" customFormat="1" ht="57.75" customHeight="1">
      <c r="A21" s="7">
        <v>17</v>
      </c>
      <c r="B21" s="6" t="s">
        <v>197</v>
      </c>
      <c r="C21" s="9" t="s">
        <v>4</v>
      </c>
      <c r="D21" s="169" t="s">
        <v>12</v>
      </c>
      <c r="E21" s="181" t="s">
        <v>29</v>
      </c>
      <c r="F21" s="178" t="s">
        <v>184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</row>
    <row r="22" spans="1:16080" s="10" customFormat="1" ht="57.75" customHeight="1">
      <c r="A22" s="7">
        <v>18</v>
      </c>
      <c r="B22" s="6" t="s">
        <v>199</v>
      </c>
      <c r="C22" s="9" t="s">
        <v>4</v>
      </c>
      <c r="D22" s="169" t="s">
        <v>13</v>
      </c>
      <c r="E22" s="181" t="s">
        <v>29</v>
      </c>
      <c r="F22" s="178" t="s">
        <v>184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</row>
    <row r="23" spans="1:16080" s="10" customFormat="1" ht="57.75" customHeight="1">
      <c r="A23" s="7">
        <v>19</v>
      </c>
      <c r="B23" s="6" t="s">
        <v>194</v>
      </c>
      <c r="C23" s="9" t="s">
        <v>4</v>
      </c>
      <c r="D23" s="169">
        <v>80</v>
      </c>
      <c r="E23" s="181" t="s">
        <v>26</v>
      </c>
      <c r="F23" s="178" t="s">
        <v>184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</row>
    <row r="24" spans="1:16080" s="10" customFormat="1" ht="57.75" customHeight="1">
      <c r="A24" s="7">
        <v>20</v>
      </c>
      <c r="B24" s="6" t="s">
        <v>21</v>
      </c>
      <c r="C24" s="9" t="s">
        <v>4</v>
      </c>
      <c r="D24" s="169">
        <v>50</v>
      </c>
      <c r="E24" s="181" t="s">
        <v>26</v>
      </c>
      <c r="F24" s="178" t="s">
        <v>184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</row>
    <row r="25" spans="1:16080" s="10" customFormat="1" ht="57.75" customHeight="1">
      <c r="A25" s="7">
        <v>21</v>
      </c>
      <c r="B25" s="6" t="s">
        <v>22</v>
      </c>
      <c r="C25" s="9" t="s">
        <v>4</v>
      </c>
      <c r="D25" s="169">
        <v>30</v>
      </c>
      <c r="E25" s="181" t="s">
        <v>26</v>
      </c>
      <c r="F25" s="178" t="s">
        <v>184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</row>
    <row r="26" spans="1:16080" s="10" customFormat="1" ht="57.75" customHeight="1">
      <c r="A26" s="7">
        <v>22</v>
      </c>
      <c r="B26" s="6" t="s">
        <v>34</v>
      </c>
      <c r="C26" s="9"/>
      <c r="D26" s="169">
        <v>2</v>
      </c>
      <c r="E26" s="181" t="s">
        <v>26</v>
      </c>
      <c r="F26" s="178" t="s">
        <v>184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  <c r="WGX26" s="12"/>
      <c r="WGY26" s="12"/>
      <c r="WGZ26" s="12"/>
      <c r="WHA26" s="12"/>
      <c r="WHB26" s="12"/>
      <c r="WHC26" s="12"/>
      <c r="WHD26" s="12"/>
      <c r="WHE26" s="12"/>
      <c r="WHF26" s="12"/>
      <c r="WHG26" s="12"/>
      <c r="WHH26" s="12"/>
      <c r="WHI26" s="12"/>
      <c r="WHJ26" s="12"/>
      <c r="WHK26" s="12"/>
      <c r="WHL26" s="12"/>
      <c r="WHM26" s="12"/>
      <c r="WHN26" s="12"/>
      <c r="WHO26" s="12"/>
      <c r="WHP26" s="12"/>
      <c r="WHQ26" s="12"/>
      <c r="WHR26" s="12"/>
      <c r="WHS26" s="12"/>
      <c r="WHT26" s="12"/>
      <c r="WHU26" s="12"/>
      <c r="WHV26" s="12"/>
      <c r="WHW26" s="12"/>
      <c r="WHX26" s="12"/>
      <c r="WHY26" s="12"/>
      <c r="WHZ26" s="12"/>
      <c r="WIA26" s="12"/>
      <c r="WIB26" s="12"/>
      <c r="WIC26" s="12"/>
      <c r="WID26" s="12"/>
      <c r="WIE26" s="12"/>
      <c r="WIF26" s="12"/>
      <c r="WIG26" s="12"/>
      <c r="WIH26" s="12"/>
      <c r="WII26" s="12"/>
      <c r="WIJ26" s="12"/>
      <c r="WIK26" s="12"/>
      <c r="WIL26" s="12"/>
      <c r="WIM26" s="12"/>
      <c r="WIN26" s="12"/>
      <c r="WIO26" s="12"/>
      <c r="WIP26" s="12"/>
      <c r="WIQ26" s="12"/>
      <c r="WIR26" s="12"/>
      <c r="WIS26" s="12"/>
      <c r="WIT26" s="12"/>
      <c r="WIU26" s="12"/>
      <c r="WIV26" s="12"/>
      <c r="WIW26" s="12"/>
      <c r="WIX26" s="12"/>
      <c r="WIY26" s="12"/>
      <c r="WIZ26" s="12"/>
      <c r="WJA26" s="12"/>
      <c r="WJB26" s="12"/>
      <c r="WJC26" s="12"/>
      <c r="WJD26" s="12"/>
      <c r="WJE26" s="12"/>
      <c r="WJF26" s="12"/>
      <c r="WJG26" s="12"/>
      <c r="WJH26" s="12"/>
      <c r="WJI26" s="12"/>
      <c r="WJJ26" s="12"/>
      <c r="WJK26" s="12"/>
      <c r="WJL26" s="12"/>
      <c r="WJM26" s="12"/>
      <c r="WJN26" s="12"/>
      <c r="WJO26" s="12"/>
      <c r="WJP26" s="12"/>
      <c r="WJQ26" s="12"/>
      <c r="WJR26" s="12"/>
      <c r="WJS26" s="12"/>
      <c r="WJT26" s="12"/>
      <c r="WJU26" s="12"/>
      <c r="WJV26" s="12"/>
      <c r="WJW26" s="12"/>
      <c r="WJX26" s="12"/>
      <c r="WJY26" s="12"/>
      <c r="WJZ26" s="12"/>
      <c r="WKA26" s="12"/>
      <c r="WKB26" s="12"/>
      <c r="WKC26" s="12"/>
      <c r="WKD26" s="12"/>
      <c r="WKE26" s="12"/>
      <c r="WKF26" s="12"/>
      <c r="WKG26" s="12"/>
      <c r="WKH26" s="12"/>
      <c r="WKI26" s="12"/>
      <c r="WKJ26" s="12"/>
      <c r="WKK26" s="12"/>
      <c r="WKL26" s="12"/>
      <c r="WKM26" s="12"/>
      <c r="WKN26" s="12"/>
      <c r="WKO26" s="12"/>
      <c r="WKP26" s="12"/>
      <c r="WKQ26" s="12"/>
      <c r="WKR26" s="12"/>
      <c r="WKS26" s="12"/>
      <c r="WKT26" s="12"/>
      <c r="WKU26" s="12"/>
      <c r="WKV26" s="12"/>
      <c r="WKW26" s="12"/>
      <c r="WKX26" s="12"/>
      <c r="WKY26" s="12"/>
      <c r="WKZ26" s="12"/>
      <c r="WLA26" s="12"/>
      <c r="WLB26" s="12"/>
      <c r="WLC26" s="12"/>
      <c r="WLD26" s="12"/>
      <c r="WLE26" s="12"/>
      <c r="WLF26" s="12"/>
      <c r="WLG26" s="12"/>
      <c r="WLH26" s="12"/>
      <c r="WLI26" s="12"/>
      <c r="WLJ26" s="12"/>
      <c r="WLK26" s="12"/>
      <c r="WLL26" s="12"/>
      <c r="WLM26" s="12"/>
      <c r="WLN26" s="12"/>
      <c r="WLO26" s="12"/>
      <c r="WLP26" s="12"/>
      <c r="WLQ26" s="12"/>
      <c r="WLR26" s="12"/>
      <c r="WLS26" s="12"/>
      <c r="WLT26" s="12"/>
      <c r="WLU26" s="12"/>
      <c r="WLV26" s="12"/>
      <c r="WLW26" s="12"/>
      <c r="WLX26" s="12"/>
      <c r="WLY26" s="12"/>
      <c r="WLZ26" s="12"/>
      <c r="WMA26" s="12"/>
      <c r="WMB26" s="12"/>
      <c r="WMC26" s="12"/>
      <c r="WMD26" s="12"/>
      <c r="WME26" s="12"/>
      <c r="WMF26" s="12"/>
      <c r="WMG26" s="12"/>
      <c r="WMH26" s="12"/>
      <c r="WMI26" s="12"/>
      <c r="WMJ26" s="12"/>
      <c r="WMK26" s="12"/>
      <c r="WML26" s="12"/>
      <c r="WMM26" s="12"/>
      <c r="WMN26" s="12"/>
      <c r="WMO26" s="12"/>
      <c r="WMP26" s="12"/>
      <c r="WMQ26" s="12"/>
      <c r="WMR26" s="12"/>
      <c r="WMS26" s="12"/>
      <c r="WMT26" s="12"/>
      <c r="WMU26" s="12"/>
      <c r="WMV26" s="12"/>
      <c r="WMW26" s="12"/>
      <c r="WMX26" s="12"/>
      <c r="WMY26" s="12"/>
      <c r="WMZ26" s="12"/>
      <c r="WNA26" s="12"/>
      <c r="WNB26" s="12"/>
      <c r="WNC26" s="12"/>
      <c r="WND26" s="12"/>
      <c r="WNE26" s="12"/>
      <c r="WNF26" s="12"/>
      <c r="WNG26" s="12"/>
      <c r="WNH26" s="12"/>
      <c r="WNI26" s="12"/>
      <c r="WNJ26" s="12"/>
      <c r="WNK26" s="12"/>
      <c r="WNL26" s="12"/>
      <c r="WNM26" s="12"/>
      <c r="WNN26" s="12"/>
      <c r="WNO26" s="12"/>
      <c r="WNP26" s="12"/>
      <c r="WNQ26" s="12"/>
      <c r="WNR26" s="12"/>
      <c r="WNS26" s="12"/>
      <c r="WNT26" s="12"/>
      <c r="WNU26" s="12"/>
      <c r="WNV26" s="12"/>
      <c r="WNW26" s="12"/>
      <c r="WNX26" s="12"/>
      <c r="WNY26" s="12"/>
      <c r="WNZ26" s="12"/>
      <c r="WOA26" s="12"/>
      <c r="WOB26" s="12"/>
      <c r="WOC26" s="12"/>
      <c r="WOD26" s="12"/>
      <c r="WOE26" s="12"/>
      <c r="WOF26" s="12"/>
      <c r="WOG26" s="12"/>
      <c r="WOH26" s="12"/>
      <c r="WOI26" s="12"/>
      <c r="WOJ26" s="12"/>
      <c r="WOK26" s="12"/>
      <c r="WOL26" s="12"/>
      <c r="WOM26" s="12"/>
      <c r="WON26" s="12"/>
      <c r="WOO26" s="12"/>
      <c r="WOP26" s="12"/>
      <c r="WOQ26" s="12"/>
      <c r="WOR26" s="12"/>
      <c r="WOS26" s="12"/>
      <c r="WOT26" s="12"/>
      <c r="WOU26" s="12"/>
      <c r="WOV26" s="12"/>
      <c r="WOW26" s="12"/>
      <c r="WOX26" s="12"/>
      <c r="WOY26" s="12"/>
      <c r="WOZ26" s="12"/>
      <c r="WPA26" s="12"/>
      <c r="WPB26" s="12"/>
      <c r="WPC26" s="12"/>
      <c r="WPD26" s="12"/>
      <c r="WPE26" s="12"/>
      <c r="WPF26" s="12"/>
      <c r="WPG26" s="12"/>
      <c r="WPH26" s="12"/>
      <c r="WPI26" s="12"/>
      <c r="WPJ26" s="12"/>
      <c r="WPK26" s="12"/>
      <c r="WPL26" s="12"/>
      <c r="WPM26" s="12"/>
      <c r="WPN26" s="12"/>
      <c r="WPO26" s="12"/>
      <c r="WPP26" s="12"/>
      <c r="WPQ26" s="12"/>
      <c r="WPR26" s="12"/>
      <c r="WPS26" s="12"/>
      <c r="WPT26" s="12"/>
      <c r="WPU26" s="12"/>
      <c r="WPV26" s="12"/>
      <c r="WPW26" s="12"/>
      <c r="WPX26" s="12"/>
      <c r="WPY26" s="12"/>
      <c r="WPZ26" s="12"/>
      <c r="WQA26" s="12"/>
      <c r="WQB26" s="12"/>
      <c r="WQC26" s="12"/>
      <c r="WQD26" s="12"/>
      <c r="WQE26" s="12"/>
      <c r="WQF26" s="12"/>
      <c r="WQG26" s="12"/>
      <c r="WQH26" s="12"/>
      <c r="WQI26" s="12"/>
      <c r="WQJ26" s="12"/>
      <c r="WQK26" s="12"/>
      <c r="WQL26" s="12"/>
      <c r="WQM26" s="12"/>
      <c r="WQN26" s="12"/>
      <c r="WQO26" s="12"/>
      <c r="WQP26" s="12"/>
      <c r="WQQ26" s="12"/>
      <c r="WQR26" s="12"/>
      <c r="WQS26" s="12"/>
      <c r="WQT26" s="12"/>
      <c r="WQU26" s="12"/>
      <c r="WQV26" s="12"/>
      <c r="WQW26" s="12"/>
      <c r="WQX26" s="12"/>
      <c r="WQY26" s="12"/>
      <c r="WQZ26" s="12"/>
      <c r="WRA26" s="12"/>
      <c r="WRB26" s="12"/>
      <c r="WRC26" s="12"/>
      <c r="WRD26" s="12"/>
      <c r="WRE26" s="12"/>
      <c r="WRF26" s="12"/>
      <c r="WRG26" s="12"/>
      <c r="WRH26" s="12"/>
      <c r="WRI26" s="12"/>
      <c r="WRJ26" s="12"/>
      <c r="WRK26" s="12"/>
      <c r="WRL26" s="12"/>
      <c r="WRM26" s="12"/>
      <c r="WRN26" s="12"/>
      <c r="WRO26" s="12"/>
      <c r="WRP26" s="12"/>
      <c r="WRQ26" s="12"/>
      <c r="WRR26" s="12"/>
      <c r="WRS26" s="12"/>
      <c r="WRT26" s="12"/>
      <c r="WRU26" s="12"/>
      <c r="WRV26" s="12"/>
      <c r="WRW26" s="12"/>
      <c r="WRX26" s="12"/>
      <c r="WRY26" s="12"/>
      <c r="WRZ26" s="12"/>
      <c r="WSA26" s="12"/>
      <c r="WSB26" s="12"/>
      <c r="WSC26" s="12"/>
      <c r="WSD26" s="12"/>
      <c r="WSE26" s="12"/>
      <c r="WSF26" s="12"/>
      <c r="WSG26" s="12"/>
      <c r="WSH26" s="12"/>
      <c r="WSI26" s="12"/>
      <c r="WSJ26" s="12"/>
      <c r="WSK26" s="12"/>
      <c r="WSL26" s="12"/>
      <c r="WSM26" s="12"/>
      <c r="WSN26" s="12"/>
      <c r="WSO26" s="12"/>
      <c r="WSP26" s="12"/>
      <c r="WSQ26" s="12"/>
      <c r="WSR26" s="12"/>
      <c r="WSS26" s="12"/>
      <c r="WST26" s="12"/>
      <c r="WSU26" s="12"/>
      <c r="WSV26" s="12"/>
      <c r="WSW26" s="12"/>
      <c r="WSX26" s="12"/>
      <c r="WSY26" s="12"/>
      <c r="WSZ26" s="12"/>
      <c r="WTA26" s="12"/>
      <c r="WTB26" s="12"/>
      <c r="WTC26" s="12"/>
      <c r="WTD26" s="12"/>
      <c r="WTE26" s="12"/>
      <c r="WTF26" s="12"/>
      <c r="WTG26" s="12"/>
      <c r="WTH26" s="12"/>
      <c r="WTI26" s="12"/>
      <c r="WTJ26" s="12"/>
      <c r="WTK26" s="12"/>
      <c r="WTL26" s="12"/>
    </row>
    <row r="27" spans="1:16080" s="10" customFormat="1" ht="57.75" customHeight="1">
      <c r="A27" s="7">
        <v>23</v>
      </c>
      <c r="B27" s="6" t="s">
        <v>20</v>
      </c>
      <c r="C27" s="9" t="s">
        <v>4</v>
      </c>
      <c r="D27" s="169">
        <v>85</v>
      </c>
      <c r="E27" s="181" t="s">
        <v>26</v>
      </c>
      <c r="F27" s="178" t="s">
        <v>184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</row>
    <row r="28" spans="1:16080" ht="57.75" customHeight="1">
      <c r="A28" s="7">
        <v>24</v>
      </c>
      <c r="B28" s="6" t="s">
        <v>180</v>
      </c>
      <c r="C28" s="9" t="s">
        <v>4</v>
      </c>
      <c r="D28" s="169" t="s">
        <v>179</v>
      </c>
      <c r="E28" s="181" t="s">
        <v>25</v>
      </c>
      <c r="F28" s="177" t="s">
        <v>185</v>
      </c>
    </row>
    <row r="29" spans="1:16080" ht="57.75" customHeight="1">
      <c r="A29" s="7">
        <v>25</v>
      </c>
      <c r="B29" s="6" t="s">
        <v>200</v>
      </c>
      <c r="C29" s="9" t="s">
        <v>4</v>
      </c>
      <c r="D29" s="169">
        <v>10</v>
      </c>
      <c r="E29" s="181" t="s">
        <v>26</v>
      </c>
      <c r="F29" s="177" t="s">
        <v>185</v>
      </c>
    </row>
    <row r="30" spans="1:16080" ht="57.75" customHeight="1">
      <c r="A30" s="7">
        <v>26</v>
      </c>
      <c r="B30" s="6" t="s">
        <v>191</v>
      </c>
      <c r="C30" s="9" t="s">
        <v>4</v>
      </c>
      <c r="D30" s="169">
        <v>4</v>
      </c>
      <c r="E30" s="181" t="s">
        <v>26</v>
      </c>
      <c r="F30" s="177" t="s">
        <v>185</v>
      </c>
    </row>
    <row r="31" spans="1:16080" ht="57.75" customHeight="1">
      <c r="A31" s="7">
        <v>27</v>
      </c>
      <c r="B31" s="6" t="s">
        <v>192</v>
      </c>
      <c r="C31" s="9"/>
      <c r="D31" s="169" t="s">
        <v>186</v>
      </c>
      <c r="E31" s="181" t="s">
        <v>26</v>
      </c>
      <c r="F31" s="177" t="s">
        <v>185</v>
      </c>
    </row>
    <row r="32" spans="1:16080" ht="57.75" customHeight="1">
      <c r="A32" s="7">
        <v>28</v>
      </c>
      <c r="B32" s="6" t="s">
        <v>201</v>
      </c>
      <c r="C32" s="9" t="s">
        <v>5</v>
      </c>
      <c r="D32" s="169">
        <v>95</v>
      </c>
      <c r="E32" s="181" t="s">
        <v>25</v>
      </c>
      <c r="F32" s="177" t="s">
        <v>185</v>
      </c>
    </row>
    <row r="33" spans="1:16080" ht="82.15" customHeight="1">
      <c r="A33" s="7">
        <v>29</v>
      </c>
      <c r="B33" s="6" t="s">
        <v>181</v>
      </c>
      <c r="C33" s="9" t="s">
        <v>4</v>
      </c>
      <c r="D33" s="169">
        <v>100</v>
      </c>
      <c r="E33" s="181" t="s">
        <v>29</v>
      </c>
      <c r="F33" s="177" t="s">
        <v>185</v>
      </c>
    </row>
    <row r="34" spans="1:16080" ht="64.5" customHeight="1">
      <c r="A34" s="7">
        <v>30</v>
      </c>
      <c r="B34" s="6" t="s">
        <v>202</v>
      </c>
      <c r="C34" s="9" t="s">
        <v>4</v>
      </c>
      <c r="D34" s="169" t="s">
        <v>193</v>
      </c>
      <c r="E34" s="181" t="s">
        <v>29</v>
      </c>
      <c r="F34" s="177" t="s">
        <v>185</v>
      </c>
    </row>
    <row r="35" spans="1:16080" s="10" customFormat="1" ht="64.5" customHeight="1">
      <c r="A35" s="7">
        <v>31</v>
      </c>
      <c r="B35" s="6" t="s">
        <v>35</v>
      </c>
      <c r="C35" s="9" t="s">
        <v>4</v>
      </c>
      <c r="D35" s="169">
        <v>100</v>
      </c>
      <c r="E35" s="181" t="s">
        <v>26</v>
      </c>
      <c r="F35" s="178" t="s">
        <v>184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  <c r="WGX35" s="12"/>
      <c r="WGY35" s="12"/>
      <c r="WGZ35" s="12"/>
      <c r="WHA35" s="12"/>
      <c r="WHB35" s="12"/>
      <c r="WHC35" s="12"/>
      <c r="WHD35" s="12"/>
      <c r="WHE35" s="12"/>
      <c r="WHF35" s="12"/>
      <c r="WHG35" s="12"/>
      <c r="WHH35" s="12"/>
      <c r="WHI35" s="12"/>
      <c r="WHJ35" s="12"/>
      <c r="WHK35" s="12"/>
      <c r="WHL35" s="12"/>
      <c r="WHM35" s="12"/>
      <c r="WHN35" s="12"/>
      <c r="WHO35" s="12"/>
      <c r="WHP35" s="12"/>
      <c r="WHQ35" s="12"/>
      <c r="WHR35" s="12"/>
      <c r="WHS35" s="12"/>
      <c r="WHT35" s="12"/>
      <c r="WHU35" s="12"/>
      <c r="WHV35" s="12"/>
      <c r="WHW35" s="12"/>
      <c r="WHX35" s="12"/>
      <c r="WHY35" s="12"/>
      <c r="WHZ35" s="12"/>
      <c r="WIA35" s="12"/>
      <c r="WIB35" s="12"/>
      <c r="WIC35" s="12"/>
      <c r="WID35" s="12"/>
      <c r="WIE35" s="12"/>
      <c r="WIF35" s="12"/>
      <c r="WIG35" s="12"/>
      <c r="WIH35" s="12"/>
      <c r="WII35" s="12"/>
      <c r="WIJ35" s="12"/>
      <c r="WIK35" s="12"/>
      <c r="WIL35" s="12"/>
      <c r="WIM35" s="12"/>
      <c r="WIN35" s="12"/>
      <c r="WIO35" s="12"/>
      <c r="WIP35" s="12"/>
      <c r="WIQ35" s="12"/>
      <c r="WIR35" s="12"/>
      <c r="WIS35" s="12"/>
      <c r="WIT35" s="12"/>
      <c r="WIU35" s="12"/>
      <c r="WIV35" s="12"/>
      <c r="WIW35" s="12"/>
      <c r="WIX35" s="12"/>
      <c r="WIY35" s="12"/>
      <c r="WIZ35" s="12"/>
      <c r="WJA35" s="12"/>
      <c r="WJB35" s="12"/>
      <c r="WJC35" s="12"/>
      <c r="WJD35" s="12"/>
      <c r="WJE35" s="12"/>
      <c r="WJF35" s="12"/>
      <c r="WJG35" s="12"/>
      <c r="WJH35" s="12"/>
      <c r="WJI35" s="12"/>
      <c r="WJJ35" s="12"/>
      <c r="WJK35" s="12"/>
      <c r="WJL35" s="12"/>
      <c r="WJM35" s="12"/>
      <c r="WJN35" s="12"/>
      <c r="WJO35" s="12"/>
      <c r="WJP35" s="12"/>
      <c r="WJQ35" s="12"/>
      <c r="WJR35" s="12"/>
      <c r="WJS35" s="12"/>
      <c r="WJT35" s="12"/>
      <c r="WJU35" s="12"/>
      <c r="WJV35" s="12"/>
      <c r="WJW35" s="12"/>
      <c r="WJX35" s="12"/>
      <c r="WJY35" s="12"/>
      <c r="WJZ35" s="12"/>
      <c r="WKA35" s="12"/>
      <c r="WKB35" s="12"/>
      <c r="WKC35" s="12"/>
      <c r="WKD35" s="12"/>
      <c r="WKE35" s="12"/>
      <c r="WKF35" s="12"/>
      <c r="WKG35" s="12"/>
      <c r="WKH35" s="12"/>
      <c r="WKI35" s="12"/>
      <c r="WKJ35" s="12"/>
      <c r="WKK35" s="12"/>
      <c r="WKL35" s="12"/>
      <c r="WKM35" s="12"/>
      <c r="WKN35" s="12"/>
      <c r="WKO35" s="12"/>
      <c r="WKP35" s="12"/>
      <c r="WKQ35" s="12"/>
      <c r="WKR35" s="12"/>
      <c r="WKS35" s="12"/>
      <c r="WKT35" s="12"/>
      <c r="WKU35" s="12"/>
      <c r="WKV35" s="12"/>
      <c r="WKW35" s="12"/>
      <c r="WKX35" s="12"/>
      <c r="WKY35" s="12"/>
      <c r="WKZ35" s="12"/>
      <c r="WLA35" s="12"/>
      <c r="WLB35" s="12"/>
      <c r="WLC35" s="12"/>
      <c r="WLD35" s="12"/>
      <c r="WLE35" s="12"/>
      <c r="WLF35" s="12"/>
      <c r="WLG35" s="12"/>
      <c r="WLH35" s="12"/>
      <c r="WLI35" s="12"/>
      <c r="WLJ35" s="12"/>
      <c r="WLK35" s="12"/>
      <c r="WLL35" s="12"/>
      <c r="WLM35" s="12"/>
      <c r="WLN35" s="12"/>
      <c r="WLO35" s="12"/>
      <c r="WLP35" s="12"/>
      <c r="WLQ35" s="12"/>
      <c r="WLR35" s="12"/>
      <c r="WLS35" s="12"/>
      <c r="WLT35" s="12"/>
      <c r="WLU35" s="12"/>
      <c r="WLV35" s="12"/>
      <c r="WLW35" s="12"/>
      <c r="WLX35" s="12"/>
      <c r="WLY35" s="12"/>
      <c r="WLZ35" s="12"/>
      <c r="WMA35" s="12"/>
      <c r="WMB35" s="12"/>
      <c r="WMC35" s="12"/>
      <c r="WMD35" s="12"/>
      <c r="WME35" s="12"/>
      <c r="WMF35" s="12"/>
      <c r="WMG35" s="12"/>
      <c r="WMH35" s="12"/>
      <c r="WMI35" s="12"/>
      <c r="WMJ35" s="12"/>
      <c r="WMK35" s="12"/>
      <c r="WML35" s="12"/>
      <c r="WMM35" s="12"/>
      <c r="WMN35" s="12"/>
      <c r="WMO35" s="12"/>
      <c r="WMP35" s="12"/>
      <c r="WMQ35" s="12"/>
      <c r="WMR35" s="12"/>
      <c r="WMS35" s="12"/>
      <c r="WMT35" s="12"/>
      <c r="WMU35" s="12"/>
      <c r="WMV35" s="12"/>
      <c r="WMW35" s="12"/>
      <c r="WMX35" s="12"/>
      <c r="WMY35" s="12"/>
      <c r="WMZ35" s="12"/>
      <c r="WNA35" s="12"/>
      <c r="WNB35" s="12"/>
      <c r="WNC35" s="12"/>
      <c r="WND35" s="12"/>
      <c r="WNE35" s="12"/>
      <c r="WNF35" s="12"/>
      <c r="WNG35" s="12"/>
      <c r="WNH35" s="12"/>
      <c r="WNI35" s="12"/>
      <c r="WNJ35" s="12"/>
      <c r="WNK35" s="12"/>
      <c r="WNL35" s="12"/>
      <c r="WNM35" s="12"/>
      <c r="WNN35" s="12"/>
      <c r="WNO35" s="12"/>
      <c r="WNP35" s="12"/>
      <c r="WNQ35" s="12"/>
      <c r="WNR35" s="12"/>
      <c r="WNS35" s="12"/>
      <c r="WNT35" s="12"/>
      <c r="WNU35" s="12"/>
      <c r="WNV35" s="12"/>
      <c r="WNW35" s="12"/>
      <c r="WNX35" s="12"/>
      <c r="WNY35" s="12"/>
      <c r="WNZ35" s="12"/>
      <c r="WOA35" s="12"/>
      <c r="WOB35" s="12"/>
      <c r="WOC35" s="12"/>
      <c r="WOD35" s="12"/>
      <c r="WOE35" s="12"/>
      <c r="WOF35" s="12"/>
      <c r="WOG35" s="12"/>
      <c r="WOH35" s="12"/>
      <c r="WOI35" s="12"/>
      <c r="WOJ35" s="12"/>
      <c r="WOK35" s="12"/>
      <c r="WOL35" s="12"/>
      <c r="WOM35" s="12"/>
      <c r="WON35" s="12"/>
      <c r="WOO35" s="12"/>
      <c r="WOP35" s="12"/>
      <c r="WOQ35" s="12"/>
      <c r="WOR35" s="12"/>
      <c r="WOS35" s="12"/>
      <c r="WOT35" s="12"/>
      <c r="WOU35" s="12"/>
      <c r="WOV35" s="12"/>
      <c r="WOW35" s="12"/>
      <c r="WOX35" s="12"/>
      <c r="WOY35" s="12"/>
      <c r="WOZ35" s="12"/>
      <c r="WPA35" s="12"/>
      <c r="WPB35" s="12"/>
      <c r="WPC35" s="12"/>
      <c r="WPD35" s="12"/>
      <c r="WPE35" s="12"/>
      <c r="WPF35" s="12"/>
      <c r="WPG35" s="12"/>
      <c r="WPH35" s="12"/>
      <c r="WPI35" s="12"/>
      <c r="WPJ35" s="12"/>
      <c r="WPK35" s="12"/>
      <c r="WPL35" s="12"/>
      <c r="WPM35" s="12"/>
      <c r="WPN35" s="12"/>
      <c r="WPO35" s="12"/>
      <c r="WPP35" s="12"/>
      <c r="WPQ35" s="12"/>
      <c r="WPR35" s="12"/>
      <c r="WPS35" s="12"/>
      <c r="WPT35" s="12"/>
      <c r="WPU35" s="12"/>
      <c r="WPV35" s="12"/>
      <c r="WPW35" s="12"/>
      <c r="WPX35" s="12"/>
      <c r="WPY35" s="12"/>
      <c r="WPZ35" s="12"/>
      <c r="WQA35" s="12"/>
      <c r="WQB35" s="12"/>
      <c r="WQC35" s="12"/>
      <c r="WQD35" s="12"/>
      <c r="WQE35" s="12"/>
      <c r="WQF35" s="12"/>
      <c r="WQG35" s="12"/>
      <c r="WQH35" s="12"/>
      <c r="WQI35" s="12"/>
      <c r="WQJ35" s="12"/>
      <c r="WQK35" s="12"/>
      <c r="WQL35" s="12"/>
      <c r="WQM35" s="12"/>
      <c r="WQN35" s="12"/>
      <c r="WQO35" s="12"/>
      <c r="WQP35" s="12"/>
      <c r="WQQ35" s="12"/>
      <c r="WQR35" s="12"/>
      <c r="WQS35" s="12"/>
      <c r="WQT35" s="12"/>
      <c r="WQU35" s="12"/>
      <c r="WQV35" s="12"/>
      <c r="WQW35" s="12"/>
      <c r="WQX35" s="12"/>
      <c r="WQY35" s="12"/>
      <c r="WQZ35" s="12"/>
      <c r="WRA35" s="12"/>
      <c r="WRB35" s="12"/>
      <c r="WRC35" s="12"/>
      <c r="WRD35" s="12"/>
      <c r="WRE35" s="12"/>
      <c r="WRF35" s="12"/>
      <c r="WRG35" s="12"/>
      <c r="WRH35" s="12"/>
      <c r="WRI35" s="12"/>
      <c r="WRJ35" s="12"/>
      <c r="WRK35" s="12"/>
      <c r="WRL35" s="12"/>
      <c r="WRM35" s="12"/>
      <c r="WRN35" s="12"/>
      <c r="WRO35" s="12"/>
      <c r="WRP35" s="12"/>
      <c r="WRQ35" s="12"/>
      <c r="WRR35" s="12"/>
      <c r="WRS35" s="12"/>
      <c r="WRT35" s="12"/>
      <c r="WRU35" s="12"/>
      <c r="WRV35" s="12"/>
      <c r="WRW35" s="12"/>
      <c r="WRX35" s="12"/>
      <c r="WRY35" s="12"/>
      <c r="WRZ35" s="12"/>
      <c r="WSA35" s="12"/>
      <c r="WSB35" s="12"/>
      <c r="WSC35" s="12"/>
      <c r="WSD35" s="12"/>
      <c r="WSE35" s="12"/>
      <c r="WSF35" s="12"/>
      <c r="WSG35" s="12"/>
      <c r="WSH35" s="12"/>
      <c r="WSI35" s="12"/>
      <c r="WSJ35" s="12"/>
      <c r="WSK35" s="12"/>
      <c r="WSL35" s="12"/>
      <c r="WSM35" s="12"/>
      <c r="WSN35" s="12"/>
      <c r="WSO35" s="12"/>
      <c r="WSP35" s="12"/>
      <c r="WSQ35" s="12"/>
      <c r="WSR35" s="12"/>
      <c r="WSS35" s="12"/>
      <c r="WST35" s="12"/>
      <c r="WSU35" s="12"/>
      <c r="WSV35" s="12"/>
      <c r="WSW35" s="12"/>
      <c r="WSX35" s="12"/>
      <c r="WSY35" s="12"/>
      <c r="WSZ35" s="12"/>
      <c r="WTA35" s="12"/>
      <c r="WTB35" s="12"/>
      <c r="WTC35" s="12"/>
      <c r="WTD35" s="12"/>
      <c r="WTE35" s="12"/>
      <c r="WTF35" s="12"/>
      <c r="WTG35" s="12"/>
      <c r="WTH35" s="12"/>
      <c r="WTI35" s="12"/>
      <c r="WTJ35" s="12"/>
      <c r="WTK35" s="12"/>
      <c r="WTL35" s="12"/>
    </row>
    <row r="36" spans="1:16080" s="10" customFormat="1" ht="64.5" customHeight="1">
      <c r="A36" s="7">
        <v>32</v>
      </c>
      <c r="B36" s="6" t="s">
        <v>14</v>
      </c>
      <c r="C36" s="9" t="s">
        <v>4</v>
      </c>
      <c r="D36" s="176">
        <v>2.16</v>
      </c>
      <c r="E36" s="7" t="s">
        <v>28</v>
      </c>
      <c r="F36" s="178" t="s">
        <v>184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  <c r="AMM36" s="12"/>
      <c r="AMN36" s="12"/>
      <c r="AMO36" s="12"/>
      <c r="AMP36" s="12"/>
      <c r="AMQ36" s="12"/>
      <c r="AMR36" s="12"/>
      <c r="AMS36" s="12"/>
      <c r="AMT36" s="12"/>
      <c r="AMU36" s="12"/>
      <c r="AMV36" s="12"/>
      <c r="AMW36" s="12"/>
      <c r="AMX36" s="12"/>
      <c r="AMY36" s="12"/>
      <c r="AMZ36" s="12"/>
      <c r="ANA36" s="12"/>
      <c r="ANB36" s="12"/>
      <c r="ANC36" s="12"/>
      <c r="AND36" s="12"/>
      <c r="ANE36" s="12"/>
      <c r="ANF36" s="12"/>
      <c r="ANG36" s="12"/>
      <c r="ANH36" s="12"/>
      <c r="ANI36" s="12"/>
      <c r="ANJ36" s="12"/>
      <c r="ANK36" s="12"/>
      <c r="ANL36" s="12"/>
      <c r="ANM36" s="12"/>
      <c r="ANN36" s="12"/>
      <c r="ANO36" s="12"/>
      <c r="ANP36" s="12"/>
      <c r="ANQ36" s="12"/>
      <c r="ANR36" s="12"/>
      <c r="ANS36" s="12"/>
      <c r="ANT36" s="12"/>
      <c r="ANU36" s="12"/>
      <c r="ANV36" s="12"/>
      <c r="ANW36" s="12"/>
      <c r="ANX36" s="12"/>
      <c r="ANY36" s="12"/>
      <c r="ANZ36" s="12"/>
      <c r="AOA36" s="12"/>
      <c r="AOB36" s="12"/>
      <c r="AOC36" s="12"/>
      <c r="AOD36" s="12"/>
      <c r="AOE36" s="12"/>
      <c r="AOF36" s="12"/>
      <c r="AOG36" s="12"/>
      <c r="AOH36" s="12"/>
      <c r="AOI36" s="12"/>
      <c r="AOJ36" s="12"/>
      <c r="AOK36" s="12"/>
      <c r="AOL36" s="12"/>
      <c r="AOM36" s="12"/>
      <c r="AON36" s="12"/>
      <c r="AOO36" s="12"/>
      <c r="AOP36" s="12"/>
      <c r="AOQ36" s="12"/>
      <c r="AOR36" s="12"/>
      <c r="AOS36" s="12"/>
      <c r="AOT36" s="12"/>
      <c r="AOU36" s="12"/>
      <c r="AOV36" s="12"/>
      <c r="AOW36" s="12"/>
      <c r="AOX36" s="12"/>
      <c r="AOY36" s="12"/>
      <c r="AOZ36" s="12"/>
      <c r="APA36" s="12"/>
      <c r="APB36" s="12"/>
      <c r="APC36" s="12"/>
      <c r="APD36" s="12"/>
      <c r="APE36" s="12"/>
      <c r="APF36" s="12"/>
      <c r="APG36" s="12"/>
      <c r="APH36" s="12"/>
      <c r="API36" s="12"/>
      <c r="APJ36" s="12"/>
      <c r="APK36" s="12"/>
      <c r="APL36" s="12"/>
      <c r="APM36" s="12"/>
      <c r="APN36" s="12"/>
      <c r="APO36" s="12"/>
      <c r="APP36" s="12"/>
      <c r="APQ36" s="12"/>
      <c r="APR36" s="12"/>
      <c r="APS36" s="12"/>
      <c r="APT36" s="12"/>
      <c r="APU36" s="12"/>
      <c r="APV36" s="12"/>
      <c r="APW36" s="12"/>
      <c r="APX36" s="12"/>
      <c r="APY36" s="12"/>
      <c r="APZ36" s="12"/>
      <c r="AQA36" s="12"/>
      <c r="AQB36" s="12"/>
      <c r="AQC36" s="12"/>
      <c r="AQD36" s="12"/>
      <c r="AQE36" s="12"/>
      <c r="AQF36" s="12"/>
      <c r="AQG36" s="12"/>
      <c r="AQH36" s="12"/>
      <c r="AQI36" s="12"/>
      <c r="AQJ36" s="12"/>
      <c r="AQK36" s="12"/>
      <c r="AQL36" s="12"/>
      <c r="AQM36" s="12"/>
      <c r="AQN36" s="12"/>
      <c r="AQO36" s="12"/>
      <c r="AQP36" s="12"/>
      <c r="AQQ36" s="12"/>
      <c r="AQR36" s="12"/>
      <c r="AQS36" s="12"/>
      <c r="AQT36" s="12"/>
      <c r="AQU36" s="12"/>
      <c r="AQV36" s="12"/>
      <c r="AQW36" s="12"/>
      <c r="AQX36" s="12"/>
      <c r="AQY36" s="12"/>
      <c r="AQZ36" s="12"/>
      <c r="ARA36" s="12"/>
      <c r="ARB36" s="12"/>
      <c r="ARC36" s="12"/>
      <c r="ARD36" s="12"/>
      <c r="ARE36" s="12"/>
      <c r="ARF36" s="12"/>
      <c r="ARG36" s="12"/>
      <c r="ARH36" s="12"/>
      <c r="ARI36" s="12"/>
      <c r="ARJ36" s="12"/>
      <c r="ARK36" s="12"/>
      <c r="ARL36" s="12"/>
      <c r="ARM36" s="12"/>
      <c r="ARN36" s="12"/>
      <c r="ARO36" s="12"/>
      <c r="ARP36" s="12"/>
      <c r="ARQ36" s="12"/>
      <c r="ARR36" s="12"/>
      <c r="ARS36" s="12"/>
      <c r="ART36" s="12"/>
      <c r="ARU36" s="12"/>
      <c r="ARV36" s="12"/>
      <c r="ARW36" s="12"/>
      <c r="ARX36" s="12"/>
      <c r="ARY36" s="12"/>
      <c r="ARZ36" s="12"/>
      <c r="ASA36" s="12"/>
      <c r="ASB36" s="12"/>
      <c r="ASC36" s="12"/>
      <c r="ASD36" s="12"/>
      <c r="ASE36" s="12"/>
      <c r="ASF36" s="12"/>
      <c r="ASG36" s="12"/>
      <c r="ASH36" s="12"/>
      <c r="ASI36" s="12"/>
      <c r="ASJ36" s="12"/>
      <c r="ASK36" s="12"/>
      <c r="ASL36" s="12"/>
      <c r="ASM36" s="12"/>
      <c r="ASN36" s="12"/>
      <c r="ASO36" s="12"/>
      <c r="ASP36" s="12"/>
      <c r="ASQ36" s="12"/>
      <c r="ASR36" s="12"/>
      <c r="ASS36" s="12"/>
      <c r="AST36" s="12"/>
      <c r="ASU36" s="12"/>
      <c r="ASV36" s="12"/>
      <c r="ASW36" s="12"/>
      <c r="ASX36" s="12"/>
      <c r="ASY36" s="12"/>
      <c r="ASZ36" s="12"/>
      <c r="ATA36" s="12"/>
      <c r="ATB36" s="12"/>
      <c r="ATC36" s="12"/>
      <c r="ATD36" s="12"/>
      <c r="ATE36" s="12"/>
      <c r="ATF36" s="12"/>
      <c r="ATG36" s="12"/>
      <c r="ATH36" s="12"/>
      <c r="ATI36" s="12"/>
      <c r="ATJ36" s="12"/>
      <c r="ATK36" s="12"/>
      <c r="ATL36" s="12"/>
      <c r="ATM36" s="12"/>
      <c r="ATN36" s="12"/>
      <c r="ATO36" s="12"/>
      <c r="ATP36" s="12"/>
      <c r="ATQ36" s="12"/>
      <c r="ATR36" s="12"/>
      <c r="ATS36" s="12"/>
      <c r="ATT36" s="12"/>
      <c r="ATU36" s="12"/>
      <c r="ATV36" s="12"/>
      <c r="ATW36" s="12"/>
      <c r="ATX36" s="12"/>
      <c r="ATY36" s="12"/>
      <c r="ATZ36" s="12"/>
      <c r="AUA36" s="12"/>
      <c r="AUB36" s="12"/>
      <c r="AUC36" s="12"/>
      <c r="AUD36" s="12"/>
      <c r="AUE36" s="12"/>
      <c r="AUF36" s="12"/>
      <c r="AUG36" s="12"/>
      <c r="AUH36" s="12"/>
      <c r="AUI36" s="12"/>
      <c r="AUJ36" s="12"/>
      <c r="AUK36" s="12"/>
      <c r="AUL36" s="12"/>
      <c r="AUM36" s="12"/>
      <c r="AUN36" s="12"/>
      <c r="AUO36" s="12"/>
      <c r="AUP36" s="12"/>
      <c r="AUQ36" s="12"/>
      <c r="AUR36" s="12"/>
      <c r="AUS36" s="12"/>
      <c r="AUT36" s="12"/>
      <c r="AUU36" s="12"/>
      <c r="AUV36" s="12"/>
      <c r="AUW36" s="12"/>
      <c r="AUX36" s="12"/>
      <c r="AUY36" s="12"/>
      <c r="AUZ36" s="12"/>
      <c r="AVA36" s="12"/>
      <c r="AVB36" s="12"/>
      <c r="AVC36" s="12"/>
      <c r="AVD36" s="12"/>
      <c r="AVE36" s="12"/>
      <c r="AVF36" s="12"/>
      <c r="AVG36" s="12"/>
      <c r="AVH36" s="12"/>
      <c r="AVI36" s="12"/>
      <c r="AVJ36" s="12"/>
      <c r="AVK36" s="12"/>
      <c r="AVL36" s="12"/>
      <c r="AVM36" s="12"/>
      <c r="AVN36" s="12"/>
      <c r="AVO36" s="12"/>
      <c r="AVP36" s="12"/>
      <c r="AVQ36" s="12"/>
      <c r="AVR36" s="12"/>
      <c r="AVS36" s="12"/>
      <c r="AVT36" s="12"/>
      <c r="AVU36" s="12"/>
      <c r="AVV36" s="12"/>
      <c r="AVW36" s="12"/>
      <c r="AVX36" s="12"/>
      <c r="AVY36" s="12"/>
      <c r="AVZ36" s="12"/>
      <c r="AWA36" s="12"/>
      <c r="AWB36" s="12"/>
      <c r="AWC36" s="12"/>
      <c r="AWD36" s="12"/>
      <c r="AWE36" s="12"/>
      <c r="AWF36" s="12"/>
      <c r="AWG36" s="12"/>
      <c r="AWH36" s="12"/>
      <c r="AWI36" s="12"/>
      <c r="AWJ36" s="12"/>
      <c r="AWK36" s="12"/>
      <c r="AWL36" s="12"/>
      <c r="AWM36" s="12"/>
      <c r="AWN36" s="12"/>
      <c r="AWO36" s="12"/>
      <c r="AWP36" s="12"/>
      <c r="AWQ36" s="12"/>
      <c r="AWR36" s="12"/>
      <c r="AWS36" s="12"/>
      <c r="AWT36" s="12"/>
      <c r="AWU36" s="12"/>
      <c r="AWV36" s="12"/>
      <c r="AWW36" s="12"/>
      <c r="AWX36" s="12"/>
      <c r="AWY36" s="12"/>
      <c r="AWZ36" s="12"/>
      <c r="AXA36" s="12"/>
      <c r="AXB36" s="12"/>
      <c r="AXC36" s="12"/>
      <c r="AXD36" s="12"/>
      <c r="AXE36" s="12"/>
      <c r="AXF36" s="12"/>
      <c r="AXG36" s="12"/>
      <c r="AXH36" s="12"/>
      <c r="AXI36" s="12"/>
      <c r="AXJ36" s="12"/>
      <c r="AXK36" s="12"/>
      <c r="AXL36" s="12"/>
      <c r="AXM36" s="12"/>
      <c r="AXN36" s="12"/>
      <c r="AXO36" s="12"/>
      <c r="AXP36" s="12"/>
      <c r="AXQ36" s="12"/>
      <c r="AXR36" s="12"/>
      <c r="AXS36" s="12"/>
      <c r="AXT36" s="12"/>
      <c r="AXU36" s="12"/>
      <c r="AXV36" s="12"/>
      <c r="AXW36" s="12"/>
      <c r="AXX36" s="12"/>
      <c r="AXY36" s="12"/>
      <c r="AXZ36" s="12"/>
      <c r="AYA36" s="12"/>
      <c r="AYB36" s="12"/>
      <c r="AYC36" s="12"/>
      <c r="AYD36" s="12"/>
      <c r="AYE36" s="12"/>
      <c r="AYF36" s="12"/>
      <c r="AYG36" s="12"/>
      <c r="AYH36" s="12"/>
      <c r="AYI36" s="12"/>
      <c r="AYJ36" s="12"/>
      <c r="AYK36" s="12"/>
      <c r="AYL36" s="12"/>
      <c r="AYM36" s="12"/>
      <c r="AYN36" s="12"/>
      <c r="AYO36" s="12"/>
      <c r="AYP36" s="12"/>
      <c r="AYQ36" s="12"/>
      <c r="AYR36" s="12"/>
      <c r="AYS36" s="12"/>
      <c r="AYT36" s="12"/>
      <c r="AYU36" s="12"/>
      <c r="AYV36" s="12"/>
      <c r="AYW36" s="12"/>
      <c r="AYX36" s="12"/>
      <c r="AYY36" s="12"/>
      <c r="AYZ36" s="12"/>
      <c r="AZA36" s="12"/>
      <c r="AZB36" s="12"/>
      <c r="AZC36" s="12"/>
      <c r="AZD36" s="12"/>
      <c r="AZE36" s="12"/>
      <c r="AZF36" s="12"/>
      <c r="AZG36" s="12"/>
      <c r="AZH36" s="12"/>
      <c r="AZI36" s="12"/>
      <c r="AZJ36" s="12"/>
      <c r="AZK36" s="12"/>
      <c r="AZL36" s="12"/>
      <c r="AZM36" s="12"/>
      <c r="AZN36" s="12"/>
      <c r="AZO36" s="12"/>
      <c r="AZP36" s="12"/>
      <c r="AZQ36" s="12"/>
      <c r="AZR36" s="12"/>
      <c r="AZS36" s="12"/>
      <c r="AZT36" s="12"/>
      <c r="AZU36" s="12"/>
      <c r="AZV36" s="12"/>
      <c r="AZW36" s="12"/>
      <c r="AZX36" s="12"/>
      <c r="AZY36" s="12"/>
      <c r="AZZ36" s="12"/>
      <c r="BAA36" s="12"/>
      <c r="BAB36" s="12"/>
      <c r="BAC36" s="12"/>
      <c r="BAD36" s="12"/>
      <c r="BAE36" s="12"/>
      <c r="BAF36" s="12"/>
      <c r="BAG36" s="12"/>
      <c r="BAH36" s="12"/>
      <c r="BAI36" s="12"/>
      <c r="BAJ36" s="12"/>
      <c r="BAK36" s="12"/>
      <c r="BAL36" s="12"/>
      <c r="BAM36" s="12"/>
      <c r="BAN36" s="12"/>
      <c r="BAO36" s="12"/>
      <c r="BAP36" s="12"/>
      <c r="BAQ36" s="12"/>
      <c r="BAR36" s="12"/>
      <c r="BAS36" s="12"/>
      <c r="BAT36" s="12"/>
      <c r="BAU36" s="12"/>
      <c r="BAV36" s="12"/>
      <c r="BAW36" s="12"/>
      <c r="BAX36" s="12"/>
      <c r="BAY36" s="12"/>
      <c r="BAZ36" s="12"/>
      <c r="BBA36" s="12"/>
      <c r="BBB36" s="12"/>
      <c r="BBC36" s="12"/>
      <c r="BBD36" s="12"/>
      <c r="BBE36" s="12"/>
      <c r="BBF36" s="12"/>
      <c r="BBG36" s="12"/>
      <c r="BBH36" s="12"/>
      <c r="BBI36" s="12"/>
      <c r="BBJ36" s="12"/>
      <c r="BBK36" s="12"/>
      <c r="BBL36" s="12"/>
      <c r="BBM36" s="12"/>
      <c r="BBN36" s="12"/>
      <c r="BBO36" s="12"/>
      <c r="BBP36" s="12"/>
      <c r="BBQ36" s="12"/>
      <c r="BBR36" s="12"/>
      <c r="BBS36" s="12"/>
      <c r="BBT36" s="12"/>
      <c r="BBU36" s="12"/>
      <c r="BBV36" s="12"/>
      <c r="BBW36" s="12"/>
      <c r="BBX36" s="12"/>
      <c r="BBY36" s="12"/>
      <c r="BBZ36" s="12"/>
      <c r="BCA36" s="12"/>
      <c r="BCB36" s="12"/>
      <c r="BCC36" s="12"/>
      <c r="BCD36" s="12"/>
      <c r="BCE36" s="12"/>
      <c r="BCF36" s="12"/>
      <c r="BCG36" s="12"/>
      <c r="BCH36" s="12"/>
      <c r="BCI36" s="12"/>
      <c r="BCJ36" s="12"/>
      <c r="BCK36" s="12"/>
      <c r="BCL36" s="12"/>
      <c r="BCM36" s="12"/>
      <c r="BCN36" s="12"/>
      <c r="BCO36" s="12"/>
      <c r="BCP36" s="12"/>
      <c r="BCQ36" s="12"/>
      <c r="BCR36" s="12"/>
      <c r="BCS36" s="12"/>
      <c r="BCT36" s="12"/>
      <c r="BCU36" s="12"/>
      <c r="BCV36" s="12"/>
      <c r="BCW36" s="12"/>
      <c r="BCX36" s="12"/>
      <c r="BCY36" s="12"/>
      <c r="BCZ36" s="12"/>
      <c r="BDA36" s="12"/>
      <c r="BDB36" s="12"/>
      <c r="BDC36" s="12"/>
      <c r="BDD36" s="12"/>
      <c r="BDE36" s="12"/>
      <c r="BDF36" s="12"/>
      <c r="BDG36" s="12"/>
      <c r="BDH36" s="12"/>
      <c r="BDI36" s="12"/>
      <c r="BDJ36" s="12"/>
      <c r="BDK36" s="12"/>
      <c r="BDL36" s="12"/>
      <c r="BDM36" s="12"/>
      <c r="BDN36" s="12"/>
      <c r="BDO36" s="12"/>
      <c r="BDP36" s="12"/>
      <c r="BDQ36" s="12"/>
      <c r="BDR36" s="12"/>
      <c r="BDS36" s="12"/>
      <c r="BDT36" s="12"/>
      <c r="BDU36" s="12"/>
      <c r="BDV36" s="12"/>
      <c r="BDW36" s="12"/>
      <c r="BDX36" s="12"/>
      <c r="BDY36" s="12"/>
      <c r="BDZ36" s="12"/>
      <c r="BEA36" s="12"/>
      <c r="BEB36" s="12"/>
      <c r="BEC36" s="12"/>
      <c r="BED36" s="12"/>
      <c r="BEE36" s="12"/>
      <c r="BEF36" s="12"/>
      <c r="BEG36" s="12"/>
      <c r="BEH36" s="12"/>
      <c r="BEI36" s="12"/>
      <c r="BEJ36" s="12"/>
      <c r="BEK36" s="12"/>
      <c r="BEL36" s="12"/>
      <c r="BEM36" s="12"/>
      <c r="BEN36" s="12"/>
      <c r="BEO36" s="12"/>
      <c r="BEP36" s="12"/>
      <c r="BEQ36" s="12"/>
      <c r="BER36" s="12"/>
      <c r="BES36" s="12"/>
      <c r="BET36" s="12"/>
      <c r="BEU36" s="12"/>
      <c r="BEV36" s="12"/>
      <c r="BEW36" s="12"/>
      <c r="BEX36" s="12"/>
      <c r="BEY36" s="12"/>
      <c r="BEZ36" s="12"/>
      <c r="BFA36" s="12"/>
      <c r="BFB36" s="12"/>
      <c r="BFC36" s="12"/>
      <c r="BFD36" s="12"/>
      <c r="BFE36" s="12"/>
      <c r="BFF36" s="12"/>
      <c r="BFG36" s="12"/>
      <c r="BFH36" s="12"/>
      <c r="BFI36" s="12"/>
      <c r="BFJ36" s="12"/>
      <c r="BFK36" s="12"/>
      <c r="BFL36" s="12"/>
      <c r="BFM36" s="12"/>
      <c r="BFN36" s="12"/>
      <c r="BFO36" s="12"/>
      <c r="BFP36" s="12"/>
      <c r="BFQ36" s="12"/>
      <c r="BFR36" s="12"/>
      <c r="BFS36" s="12"/>
      <c r="BFT36" s="12"/>
      <c r="BFU36" s="12"/>
      <c r="BFV36" s="12"/>
      <c r="BFW36" s="12"/>
      <c r="BFX36" s="12"/>
      <c r="BFY36" s="12"/>
      <c r="BFZ36" s="12"/>
      <c r="BGA36" s="12"/>
      <c r="BGB36" s="12"/>
      <c r="BGC36" s="12"/>
      <c r="BGD36" s="12"/>
      <c r="BGE36" s="12"/>
      <c r="BGF36" s="12"/>
      <c r="BGG36" s="12"/>
      <c r="BGH36" s="12"/>
      <c r="BGI36" s="12"/>
      <c r="BGJ36" s="12"/>
      <c r="BGK36" s="12"/>
      <c r="BGL36" s="12"/>
      <c r="BGM36" s="12"/>
      <c r="BGN36" s="12"/>
      <c r="BGO36" s="12"/>
      <c r="BGP36" s="12"/>
      <c r="BGQ36" s="12"/>
      <c r="BGR36" s="12"/>
      <c r="BGS36" s="12"/>
      <c r="BGT36" s="12"/>
      <c r="BGU36" s="12"/>
      <c r="BGV36" s="12"/>
      <c r="BGW36" s="12"/>
      <c r="BGX36" s="12"/>
      <c r="BGY36" s="12"/>
      <c r="BGZ36" s="12"/>
      <c r="BHA36" s="12"/>
      <c r="BHB36" s="12"/>
      <c r="BHC36" s="12"/>
      <c r="BHD36" s="12"/>
      <c r="BHE36" s="12"/>
      <c r="BHF36" s="12"/>
      <c r="BHG36" s="12"/>
      <c r="BHH36" s="12"/>
      <c r="BHI36" s="12"/>
      <c r="BHJ36" s="12"/>
      <c r="BHK36" s="12"/>
      <c r="BHL36" s="12"/>
      <c r="BHM36" s="12"/>
      <c r="BHN36" s="12"/>
      <c r="BHO36" s="12"/>
      <c r="BHP36" s="12"/>
      <c r="BHQ36" s="12"/>
      <c r="BHR36" s="12"/>
      <c r="BHS36" s="12"/>
      <c r="BHT36" s="12"/>
      <c r="BHU36" s="12"/>
      <c r="BHV36" s="12"/>
      <c r="BHW36" s="12"/>
      <c r="BHX36" s="12"/>
      <c r="BHY36" s="12"/>
      <c r="BHZ36" s="12"/>
      <c r="BIA36" s="12"/>
      <c r="BIB36" s="12"/>
      <c r="BIC36" s="12"/>
      <c r="BID36" s="12"/>
      <c r="BIE36" s="12"/>
      <c r="BIF36" s="12"/>
      <c r="BIG36" s="12"/>
      <c r="BIH36" s="12"/>
      <c r="BII36" s="12"/>
      <c r="BIJ36" s="12"/>
      <c r="BIK36" s="12"/>
      <c r="BIL36" s="12"/>
      <c r="BIM36" s="12"/>
      <c r="BIN36" s="12"/>
      <c r="BIO36" s="12"/>
      <c r="BIP36" s="12"/>
      <c r="BIQ36" s="12"/>
      <c r="BIR36" s="12"/>
      <c r="BIS36" s="12"/>
      <c r="BIT36" s="12"/>
      <c r="BIU36" s="12"/>
      <c r="BIV36" s="12"/>
      <c r="BIW36" s="12"/>
      <c r="BIX36" s="12"/>
      <c r="BIY36" s="12"/>
      <c r="BIZ36" s="12"/>
      <c r="BJA36" s="12"/>
      <c r="BJB36" s="12"/>
      <c r="BJC36" s="12"/>
      <c r="BJD36" s="12"/>
      <c r="BJE36" s="12"/>
      <c r="BJF36" s="12"/>
      <c r="BJG36" s="12"/>
      <c r="BJH36" s="12"/>
      <c r="BJI36" s="12"/>
      <c r="BJJ36" s="12"/>
      <c r="BJK36" s="12"/>
      <c r="BJL36" s="12"/>
      <c r="BJM36" s="12"/>
      <c r="BJN36" s="12"/>
      <c r="BJO36" s="12"/>
      <c r="BJP36" s="12"/>
      <c r="BJQ36" s="12"/>
      <c r="BJR36" s="12"/>
      <c r="BJS36" s="12"/>
      <c r="BJT36" s="12"/>
      <c r="BJU36" s="12"/>
      <c r="BJV36" s="12"/>
      <c r="BJW36" s="12"/>
      <c r="BJX36" s="12"/>
      <c r="BJY36" s="12"/>
      <c r="BJZ36" s="12"/>
      <c r="BKA36" s="12"/>
      <c r="BKB36" s="12"/>
      <c r="BKC36" s="12"/>
      <c r="BKD36" s="12"/>
      <c r="BKE36" s="12"/>
      <c r="BKF36" s="12"/>
      <c r="BKG36" s="12"/>
      <c r="BKH36" s="12"/>
      <c r="BKI36" s="12"/>
      <c r="BKJ36" s="12"/>
      <c r="BKK36" s="12"/>
      <c r="BKL36" s="12"/>
      <c r="BKM36" s="12"/>
      <c r="BKN36" s="12"/>
      <c r="BKO36" s="12"/>
      <c r="BKP36" s="12"/>
      <c r="BKQ36" s="12"/>
      <c r="BKR36" s="12"/>
      <c r="BKS36" s="12"/>
      <c r="BKT36" s="12"/>
      <c r="BKU36" s="12"/>
      <c r="BKV36" s="12"/>
      <c r="BKW36" s="12"/>
      <c r="BKX36" s="12"/>
      <c r="BKY36" s="12"/>
      <c r="BKZ36" s="12"/>
      <c r="BLA36" s="12"/>
      <c r="BLB36" s="12"/>
      <c r="BLC36" s="12"/>
      <c r="BLD36" s="12"/>
      <c r="BLE36" s="12"/>
      <c r="BLF36" s="12"/>
      <c r="BLG36" s="12"/>
      <c r="BLH36" s="12"/>
      <c r="BLI36" s="12"/>
      <c r="BLJ36" s="12"/>
      <c r="BLK36" s="12"/>
      <c r="BLL36" s="12"/>
      <c r="BLM36" s="12"/>
      <c r="BLN36" s="12"/>
      <c r="BLO36" s="12"/>
      <c r="BLP36" s="12"/>
      <c r="BLQ36" s="12"/>
      <c r="BLR36" s="12"/>
      <c r="BLS36" s="12"/>
      <c r="BLT36" s="12"/>
      <c r="BLU36" s="12"/>
      <c r="BLV36" s="12"/>
      <c r="BLW36" s="12"/>
      <c r="BLX36" s="12"/>
      <c r="BLY36" s="12"/>
      <c r="BLZ36" s="12"/>
      <c r="BMA36" s="12"/>
      <c r="BMB36" s="12"/>
      <c r="BMC36" s="12"/>
      <c r="BMD36" s="12"/>
      <c r="BME36" s="12"/>
      <c r="BMF36" s="12"/>
      <c r="BMG36" s="12"/>
      <c r="BMH36" s="12"/>
      <c r="BMI36" s="12"/>
      <c r="BMJ36" s="12"/>
      <c r="BMK36" s="12"/>
      <c r="BML36" s="12"/>
      <c r="BMM36" s="12"/>
      <c r="BMN36" s="12"/>
      <c r="BMO36" s="12"/>
      <c r="BMP36" s="12"/>
      <c r="BMQ36" s="12"/>
      <c r="BMR36" s="12"/>
      <c r="BMS36" s="12"/>
      <c r="BMT36" s="12"/>
      <c r="BMU36" s="12"/>
      <c r="BMV36" s="12"/>
      <c r="BMW36" s="12"/>
      <c r="BMX36" s="12"/>
      <c r="BMY36" s="12"/>
      <c r="BMZ36" s="12"/>
      <c r="BNA36" s="12"/>
      <c r="BNB36" s="12"/>
      <c r="BNC36" s="12"/>
      <c r="BND36" s="12"/>
      <c r="BNE36" s="12"/>
      <c r="BNF36" s="12"/>
      <c r="BNG36" s="12"/>
      <c r="BNH36" s="12"/>
      <c r="BNI36" s="12"/>
      <c r="BNJ36" s="12"/>
      <c r="BNK36" s="12"/>
      <c r="BNL36" s="12"/>
      <c r="BNM36" s="12"/>
      <c r="BNN36" s="12"/>
      <c r="BNO36" s="12"/>
      <c r="BNP36" s="12"/>
      <c r="BNQ36" s="12"/>
      <c r="BNR36" s="12"/>
      <c r="BNS36" s="12"/>
      <c r="BNT36" s="12"/>
      <c r="BNU36" s="12"/>
      <c r="BNV36" s="12"/>
      <c r="BNW36" s="12"/>
      <c r="BNX36" s="12"/>
      <c r="BNY36" s="12"/>
      <c r="BNZ36" s="12"/>
      <c r="BOA36" s="12"/>
      <c r="BOB36" s="12"/>
      <c r="BOC36" s="12"/>
      <c r="BOD36" s="12"/>
      <c r="BOE36" s="12"/>
      <c r="BOF36" s="12"/>
      <c r="BOG36" s="12"/>
      <c r="BOH36" s="12"/>
      <c r="BOI36" s="12"/>
      <c r="BOJ36" s="12"/>
      <c r="BOK36" s="12"/>
      <c r="BOL36" s="12"/>
      <c r="BOM36" s="12"/>
      <c r="BON36" s="12"/>
      <c r="BOO36" s="12"/>
      <c r="BOP36" s="12"/>
      <c r="BOQ36" s="12"/>
      <c r="BOR36" s="12"/>
      <c r="BOS36" s="12"/>
      <c r="BOT36" s="12"/>
      <c r="BOU36" s="12"/>
      <c r="BOV36" s="12"/>
      <c r="BOW36" s="12"/>
      <c r="BOX36" s="12"/>
      <c r="BOY36" s="12"/>
      <c r="BOZ36" s="12"/>
      <c r="BPA36" s="12"/>
      <c r="BPB36" s="12"/>
      <c r="BPC36" s="12"/>
      <c r="BPD36" s="12"/>
      <c r="BPE36" s="12"/>
      <c r="BPF36" s="12"/>
      <c r="BPG36" s="12"/>
      <c r="BPH36" s="12"/>
      <c r="BPI36" s="12"/>
      <c r="BPJ36" s="12"/>
      <c r="BPK36" s="12"/>
      <c r="BPL36" s="12"/>
      <c r="BPM36" s="12"/>
      <c r="BPN36" s="12"/>
      <c r="BPO36" s="12"/>
      <c r="BPP36" s="12"/>
      <c r="BPQ36" s="12"/>
      <c r="BPR36" s="12"/>
      <c r="BPS36" s="12"/>
      <c r="BPT36" s="12"/>
      <c r="BPU36" s="12"/>
      <c r="BPV36" s="12"/>
      <c r="BPW36" s="12"/>
      <c r="BPX36" s="12"/>
      <c r="BPY36" s="12"/>
      <c r="BPZ36" s="12"/>
      <c r="BQA36" s="12"/>
      <c r="BQB36" s="12"/>
      <c r="BQC36" s="12"/>
      <c r="BQD36" s="12"/>
      <c r="BQE36" s="12"/>
      <c r="BQF36" s="12"/>
      <c r="BQG36" s="12"/>
      <c r="BQH36" s="12"/>
      <c r="BQI36" s="12"/>
      <c r="BQJ36" s="12"/>
      <c r="BQK36" s="12"/>
      <c r="BQL36" s="12"/>
      <c r="BQM36" s="12"/>
      <c r="BQN36" s="12"/>
      <c r="BQO36" s="12"/>
      <c r="BQP36" s="12"/>
      <c r="BQQ36" s="12"/>
      <c r="BQR36" s="12"/>
      <c r="BQS36" s="12"/>
      <c r="BQT36" s="12"/>
      <c r="BQU36" s="12"/>
      <c r="BQV36" s="12"/>
      <c r="BQW36" s="12"/>
      <c r="BQX36" s="12"/>
      <c r="BQY36" s="12"/>
      <c r="BQZ36" s="12"/>
      <c r="BRA36" s="12"/>
      <c r="BRB36" s="12"/>
      <c r="BRC36" s="12"/>
      <c r="BRD36" s="12"/>
      <c r="BRE36" s="12"/>
      <c r="BRF36" s="12"/>
      <c r="BRG36" s="12"/>
      <c r="BRH36" s="12"/>
      <c r="BRI36" s="12"/>
      <c r="BRJ36" s="12"/>
      <c r="BRK36" s="12"/>
      <c r="BRL36" s="12"/>
      <c r="BRM36" s="12"/>
      <c r="BRN36" s="12"/>
      <c r="BRO36" s="12"/>
      <c r="BRP36" s="12"/>
      <c r="BRQ36" s="12"/>
      <c r="BRR36" s="12"/>
      <c r="BRS36" s="12"/>
      <c r="BRT36" s="12"/>
      <c r="BRU36" s="12"/>
      <c r="BRV36" s="12"/>
      <c r="BRW36" s="12"/>
      <c r="BRX36" s="12"/>
      <c r="BRY36" s="12"/>
      <c r="BRZ36" s="12"/>
      <c r="BSA36" s="12"/>
      <c r="BSB36" s="12"/>
      <c r="BSC36" s="12"/>
      <c r="BSD36" s="12"/>
      <c r="BSE36" s="12"/>
      <c r="BSF36" s="12"/>
      <c r="BSG36" s="12"/>
      <c r="BSH36" s="12"/>
      <c r="BSI36" s="12"/>
      <c r="BSJ36" s="12"/>
      <c r="BSK36" s="12"/>
      <c r="BSL36" s="12"/>
      <c r="BSM36" s="12"/>
      <c r="BSN36" s="12"/>
      <c r="BSO36" s="12"/>
      <c r="BSP36" s="12"/>
      <c r="BSQ36" s="12"/>
      <c r="BSR36" s="12"/>
      <c r="BSS36" s="12"/>
      <c r="BST36" s="12"/>
      <c r="BSU36" s="12"/>
      <c r="BSV36" s="12"/>
      <c r="BSW36" s="12"/>
      <c r="BSX36" s="12"/>
      <c r="BSY36" s="12"/>
      <c r="BSZ36" s="12"/>
      <c r="BTA36" s="12"/>
      <c r="BTB36" s="12"/>
      <c r="BTC36" s="12"/>
      <c r="BTD36" s="12"/>
      <c r="BTE36" s="12"/>
      <c r="BTF36" s="12"/>
      <c r="BTG36" s="12"/>
      <c r="BTH36" s="12"/>
      <c r="BTI36" s="12"/>
      <c r="BTJ36" s="12"/>
      <c r="BTK36" s="12"/>
      <c r="BTL36" s="12"/>
      <c r="BTM36" s="12"/>
      <c r="BTN36" s="12"/>
      <c r="BTO36" s="12"/>
      <c r="BTP36" s="12"/>
      <c r="BTQ36" s="12"/>
      <c r="BTR36" s="12"/>
      <c r="BTS36" s="12"/>
      <c r="BTT36" s="12"/>
      <c r="BTU36" s="12"/>
      <c r="BTV36" s="12"/>
      <c r="BTW36" s="12"/>
      <c r="BTX36" s="12"/>
      <c r="BTY36" s="12"/>
      <c r="BTZ36" s="12"/>
      <c r="BUA36" s="12"/>
      <c r="BUB36" s="12"/>
      <c r="BUC36" s="12"/>
      <c r="BUD36" s="12"/>
      <c r="BUE36" s="12"/>
      <c r="BUF36" s="12"/>
      <c r="BUG36" s="12"/>
      <c r="BUH36" s="12"/>
      <c r="BUI36" s="12"/>
      <c r="BUJ36" s="12"/>
      <c r="BUK36" s="12"/>
      <c r="BUL36" s="12"/>
      <c r="BUM36" s="12"/>
      <c r="BUN36" s="12"/>
      <c r="BUO36" s="12"/>
      <c r="BUP36" s="12"/>
      <c r="BUQ36" s="12"/>
      <c r="BUR36" s="12"/>
      <c r="BUS36" s="12"/>
      <c r="BUT36" s="12"/>
      <c r="BUU36" s="12"/>
      <c r="BUV36" s="12"/>
      <c r="BUW36" s="12"/>
      <c r="BUX36" s="12"/>
      <c r="BUY36" s="12"/>
      <c r="BUZ36" s="12"/>
      <c r="BVA36" s="12"/>
      <c r="BVB36" s="12"/>
      <c r="BVC36" s="12"/>
      <c r="BVD36" s="12"/>
      <c r="BVE36" s="12"/>
      <c r="BVF36" s="12"/>
      <c r="BVG36" s="12"/>
      <c r="BVH36" s="12"/>
      <c r="BVI36" s="12"/>
      <c r="BVJ36" s="12"/>
      <c r="BVK36" s="12"/>
      <c r="BVL36" s="12"/>
      <c r="BVM36" s="12"/>
      <c r="BVN36" s="12"/>
      <c r="BVO36" s="12"/>
      <c r="BVP36" s="12"/>
      <c r="BVQ36" s="12"/>
      <c r="BVR36" s="12"/>
      <c r="BVS36" s="12"/>
      <c r="BVT36" s="12"/>
      <c r="BVU36" s="12"/>
      <c r="BVV36" s="12"/>
      <c r="BVW36" s="12"/>
      <c r="BVX36" s="12"/>
      <c r="BVY36" s="12"/>
      <c r="BVZ36" s="12"/>
      <c r="BWA36" s="12"/>
      <c r="BWB36" s="12"/>
      <c r="BWC36" s="12"/>
      <c r="BWD36" s="12"/>
      <c r="BWE36" s="12"/>
      <c r="BWF36" s="12"/>
      <c r="BWG36" s="12"/>
      <c r="BWH36" s="12"/>
      <c r="BWI36" s="12"/>
      <c r="BWJ36" s="12"/>
      <c r="BWK36" s="12"/>
      <c r="BWL36" s="12"/>
      <c r="BWM36" s="12"/>
      <c r="BWN36" s="12"/>
      <c r="BWO36" s="12"/>
      <c r="BWP36" s="12"/>
      <c r="BWQ36" s="12"/>
      <c r="BWR36" s="12"/>
      <c r="BWS36" s="12"/>
      <c r="BWT36" s="12"/>
      <c r="BWU36" s="12"/>
      <c r="BWV36" s="12"/>
      <c r="BWW36" s="12"/>
      <c r="BWX36" s="12"/>
      <c r="BWY36" s="12"/>
      <c r="BWZ36" s="12"/>
      <c r="BXA36" s="12"/>
      <c r="BXB36" s="12"/>
      <c r="BXC36" s="12"/>
      <c r="BXD36" s="12"/>
      <c r="BXE36" s="12"/>
      <c r="BXF36" s="12"/>
      <c r="BXG36" s="12"/>
      <c r="BXH36" s="12"/>
      <c r="BXI36" s="12"/>
      <c r="BXJ36" s="12"/>
      <c r="BXK36" s="12"/>
      <c r="BXL36" s="12"/>
      <c r="BXM36" s="12"/>
      <c r="BXN36" s="12"/>
      <c r="BXO36" s="12"/>
      <c r="BXP36" s="12"/>
      <c r="BXQ36" s="12"/>
      <c r="BXR36" s="12"/>
      <c r="BXS36" s="12"/>
      <c r="BXT36" s="12"/>
      <c r="BXU36" s="12"/>
      <c r="BXV36" s="12"/>
      <c r="BXW36" s="12"/>
      <c r="BXX36" s="12"/>
      <c r="BXY36" s="12"/>
      <c r="BXZ36" s="12"/>
      <c r="BYA36" s="12"/>
      <c r="BYB36" s="12"/>
      <c r="BYC36" s="12"/>
      <c r="BYD36" s="12"/>
      <c r="BYE36" s="12"/>
      <c r="BYF36" s="12"/>
      <c r="BYG36" s="12"/>
      <c r="BYH36" s="12"/>
      <c r="BYI36" s="12"/>
      <c r="BYJ36" s="12"/>
      <c r="BYK36" s="12"/>
      <c r="BYL36" s="12"/>
      <c r="BYM36" s="12"/>
      <c r="BYN36" s="12"/>
      <c r="BYO36" s="12"/>
      <c r="BYP36" s="12"/>
      <c r="BYQ36" s="12"/>
      <c r="BYR36" s="12"/>
      <c r="BYS36" s="12"/>
      <c r="BYT36" s="12"/>
      <c r="BYU36" s="12"/>
      <c r="BYV36" s="12"/>
      <c r="BYW36" s="12"/>
      <c r="BYX36" s="12"/>
      <c r="BYY36" s="12"/>
      <c r="BYZ36" s="12"/>
      <c r="BZA36" s="12"/>
      <c r="BZB36" s="12"/>
      <c r="BZC36" s="12"/>
      <c r="BZD36" s="12"/>
      <c r="BZE36" s="12"/>
      <c r="BZF36" s="12"/>
      <c r="BZG36" s="12"/>
      <c r="BZH36" s="12"/>
      <c r="BZI36" s="12"/>
      <c r="BZJ36" s="12"/>
      <c r="BZK36" s="12"/>
      <c r="BZL36" s="12"/>
      <c r="BZM36" s="12"/>
      <c r="BZN36" s="12"/>
      <c r="BZO36" s="12"/>
      <c r="BZP36" s="12"/>
      <c r="BZQ36" s="12"/>
      <c r="BZR36" s="12"/>
      <c r="BZS36" s="12"/>
      <c r="BZT36" s="12"/>
      <c r="BZU36" s="12"/>
      <c r="BZV36" s="12"/>
      <c r="BZW36" s="12"/>
      <c r="BZX36" s="12"/>
      <c r="BZY36" s="12"/>
      <c r="BZZ36" s="12"/>
      <c r="CAA36" s="12"/>
      <c r="CAB36" s="12"/>
      <c r="CAC36" s="12"/>
      <c r="CAD36" s="12"/>
      <c r="CAE36" s="12"/>
      <c r="CAF36" s="12"/>
      <c r="CAG36" s="12"/>
      <c r="CAH36" s="12"/>
      <c r="CAI36" s="12"/>
      <c r="CAJ36" s="12"/>
      <c r="CAK36" s="12"/>
      <c r="CAL36" s="12"/>
      <c r="CAM36" s="12"/>
      <c r="CAN36" s="12"/>
      <c r="CAO36" s="12"/>
      <c r="CAP36" s="12"/>
      <c r="CAQ36" s="12"/>
      <c r="CAR36" s="12"/>
      <c r="CAS36" s="12"/>
      <c r="CAT36" s="12"/>
      <c r="CAU36" s="12"/>
      <c r="CAV36" s="12"/>
      <c r="CAW36" s="12"/>
      <c r="CAX36" s="12"/>
      <c r="CAY36" s="12"/>
      <c r="CAZ36" s="12"/>
      <c r="CBA36" s="12"/>
      <c r="CBB36" s="12"/>
      <c r="CBC36" s="12"/>
      <c r="CBD36" s="12"/>
      <c r="CBE36" s="12"/>
      <c r="CBF36" s="12"/>
      <c r="CBG36" s="12"/>
      <c r="CBH36" s="12"/>
      <c r="CBI36" s="12"/>
      <c r="CBJ36" s="12"/>
      <c r="CBK36" s="12"/>
      <c r="CBL36" s="12"/>
      <c r="CBM36" s="12"/>
      <c r="CBN36" s="12"/>
      <c r="CBO36" s="12"/>
      <c r="CBP36" s="12"/>
      <c r="CBQ36" s="12"/>
      <c r="CBR36" s="12"/>
      <c r="CBS36" s="12"/>
      <c r="CBT36" s="12"/>
      <c r="CBU36" s="12"/>
      <c r="CBV36" s="12"/>
      <c r="CBW36" s="12"/>
      <c r="CBX36" s="12"/>
      <c r="CBY36" s="12"/>
      <c r="CBZ36" s="12"/>
      <c r="CCA36" s="12"/>
      <c r="CCB36" s="12"/>
      <c r="CCC36" s="12"/>
      <c r="CCD36" s="12"/>
      <c r="CCE36" s="12"/>
      <c r="CCF36" s="12"/>
      <c r="CCG36" s="12"/>
      <c r="CCH36" s="12"/>
      <c r="CCI36" s="12"/>
      <c r="CCJ36" s="12"/>
      <c r="CCK36" s="12"/>
      <c r="CCL36" s="12"/>
      <c r="CCM36" s="12"/>
      <c r="CCN36" s="12"/>
      <c r="CCO36" s="12"/>
      <c r="CCP36" s="12"/>
      <c r="CCQ36" s="12"/>
      <c r="CCR36" s="12"/>
      <c r="CCS36" s="12"/>
      <c r="CCT36" s="12"/>
      <c r="CCU36" s="12"/>
      <c r="CCV36" s="12"/>
      <c r="CCW36" s="12"/>
      <c r="CCX36" s="12"/>
      <c r="CCY36" s="12"/>
      <c r="CCZ36" s="12"/>
      <c r="CDA36" s="12"/>
      <c r="CDB36" s="12"/>
      <c r="CDC36" s="12"/>
      <c r="CDD36" s="12"/>
      <c r="CDE36" s="12"/>
      <c r="CDF36" s="12"/>
      <c r="CDG36" s="12"/>
      <c r="CDH36" s="12"/>
      <c r="CDI36" s="12"/>
      <c r="CDJ36" s="12"/>
      <c r="CDK36" s="12"/>
      <c r="CDL36" s="12"/>
      <c r="CDM36" s="12"/>
      <c r="CDN36" s="12"/>
      <c r="CDO36" s="12"/>
      <c r="CDP36" s="12"/>
      <c r="CDQ36" s="12"/>
      <c r="CDR36" s="12"/>
      <c r="CDS36" s="12"/>
      <c r="CDT36" s="12"/>
      <c r="CDU36" s="12"/>
      <c r="CDV36" s="12"/>
      <c r="CDW36" s="12"/>
      <c r="CDX36" s="12"/>
      <c r="CDY36" s="12"/>
      <c r="CDZ36" s="12"/>
      <c r="CEA36" s="12"/>
      <c r="CEB36" s="12"/>
      <c r="CEC36" s="12"/>
      <c r="CED36" s="12"/>
      <c r="CEE36" s="12"/>
      <c r="CEF36" s="12"/>
      <c r="CEG36" s="12"/>
      <c r="CEH36" s="12"/>
      <c r="CEI36" s="12"/>
      <c r="CEJ36" s="12"/>
      <c r="CEK36" s="12"/>
      <c r="CEL36" s="12"/>
      <c r="CEM36" s="12"/>
      <c r="CEN36" s="12"/>
      <c r="CEO36" s="12"/>
      <c r="CEP36" s="12"/>
      <c r="CEQ36" s="12"/>
      <c r="CER36" s="12"/>
      <c r="CES36" s="12"/>
      <c r="CET36" s="12"/>
      <c r="CEU36" s="12"/>
      <c r="CEV36" s="12"/>
      <c r="CEW36" s="12"/>
      <c r="CEX36" s="12"/>
      <c r="CEY36" s="12"/>
      <c r="CEZ36" s="12"/>
      <c r="CFA36" s="12"/>
      <c r="CFB36" s="12"/>
      <c r="CFC36" s="12"/>
      <c r="CFD36" s="12"/>
      <c r="CFE36" s="12"/>
      <c r="CFF36" s="12"/>
      <c r="CFG36" s="12"/>
      <c r="CFH36" s="12"/>
      <c r="CFI36" s="12"/>
      <c r="CFJ36" s="12"/>
      <c r="CFK36" s="12"/>
      <c r="CFL36" s="12"/>
      <c r="CFM36" s="12"/>
      <c r="CFN36" s="12"/>
      <c r="CFO36" s="12"/>
      <c r="CFP36" s="12"/>
      <c r="CFQ36" s="12"/>
      <c r="CFR36" s="12"/>
      <c r="CFS36" s="12"/>
      <c r="CFT36" s="12"/>
      <c r="CFU36" s="12"/>
      <c r="CFV36" s="12"/>
      <c r="CFW36" s="12"/>
      <c r="CFX36" s="12"/>
      <c r="CFY36" s="12"/>
      <c r="CFZ36" s="12"/>
      <c r="CGA36" s="12"/>
      <c r="CGB36" s="12"/>
      <c r="CGC36" s="12"/>
      <c r="CGD36" s="12"/>
      <c r="CGE36" s="12"/>
      <c r="CGF36" s="12"/>
      <c r="CGG36" s="12"/>
      <c r="CGH36" s="12"/>
      <c r="CGI36" s="12"/>
      <c r="CGJ36" s="12"/>
      <c r="CGK36" s="12"/>
      <c r="CGL36" s="12"/>
      <c r="CGM36" s="12"/>
      <c r="CGN36" s="12"/>
      <c r="CGO36" s="12"/>
      <c r="CGP36" s="12"/>
      <c r="CGQ36" s="12"/>
      <c r="CGR36" s="12"/>
      <c r="CGS36" s="12"/>
      <c r="CGT36" s="12"/>
      <c r="CGU36" s="12"/>
      <c r="CGV36" s="12"/>
      <c r="CGW36" s="12"/>
      <c r="CGX36" s="12"/>
      <c r="CGY36" s="12"/>
      <c r="CGZ36" s="12"/>
      <c r="CHA36" s="12"/>
      <c r="CHB36" s="12"/>
      <c r="CHC36" s="12"/>
      <c r="CHD36" s="12"/>
      <c r="CHE36" s="12"/>
      <c r="CHF36" s="12"/>
      <c r="CHG36" s="12"/>
      <c r="CHH36" s="12"/>
      <c r="CHI36" s="12"/>
      <c r="CHJ36" s="12"/>
      <c r="CHK36" s="12"/>
      <c r="CHL36" s="12"/>
      <c r="CHM36" s="12"/>
      <c r="CHN36" s="12"/>
      <c r="CHO36" s="12"/>
      <c r="CHP36" s="12"/>
      <c r="CHQ36" s="12"/>
      <c r="CHR36" s="12"/>
      <c r="CHS36" s="12"/>
      <c r="CHT36" s="12"/>
      <c r="CHU36" s="12"/>
      <c r="CHV36" s="12"/>
      <c r="CHW36" s="12"/>
      <c r="CHX36" s="12"/>
      <c r="CHY36" s="12"/>
      <c r="CHZ36" s="12"/>
      <c r="CIA36" s="12"/>
      <c r="CIB36" s="12"/>
      <c r="CIC36" s="12"/>
      <c r="CID36" s="12"/>
      <c r="CIE36" s="12"/>
      <c r="CIF36" s="12"/>
      <c r="CIG36" s="12"/>
      <c r="CIH36" s="12"/>
      <c r="CII36" s="12"/>
      <c r="CIJ36" s="12"/>
      <c r="CIK36" s="12"/>
      <c r="CIL36" s="12"/>
      <c r="CIM36" s="12"/>
      <c r="CIN36" s="12"/>
      <c r="CIO36" s="12"/>
      <c r="CIP36" s="12"/>
      <c r="CIQ36" s="12"/>
      <c r="CIR36" s="12"/>
      <c r="CIS36" s="12"/>
      <c r="CIT36" s="12"/>
      <c r="CIU36" s="12"/>
      <c r="CIV36" s="12"/>
      <c r="CIW36" s="12"/>
      <c r="CIX36" s="12"/>
      <c r="CIY36" s="12"/>
      <c r="CIZ36" s="12"/>
      <c r="CJA36" s="12"/>
      <c r="CJB36" s="12"/>
      <c r="CJC36" s="12"/>
      <c r="CJD36" s="12"/>
      <c r="CJE36" s="12"/>
      <c r="CJF36" s="12"/>
      <c r="CJG36" s="12"/>
      <c r="CJH36" s="12"/>
      <c r="CJI36" s="12"/>
      <c r="CJJ36" s="12"/>
      <c r="CJK36" s="12"/>
      <c r="CJL36" s="12"/>
      <c r="CJM36" s="12"/>
      <c r="CJN36" s="12"/>
      <c r="CJO36" s="12"/>
      <c r="CJP36" s="12"/>
      <c r="CJQ36" s="12"/>
      <c r="CJR36" s="12"/>
      <c r="CJS36" s="12"/>
      <c r="CJT36" s="12"/>
      <c r="CJU36" s="12"/>
      <c r="CJV36" s="12"/>
      <c r="CJW36" s="12"/>
      <c r="CJX36" s="12"/>
      <c r="CJY36" s="12"/>
      <c r="CJZ36" s="12"/>
      <c r="CKA36" s="12"/>
      <c r="CKB36" s="12"/>
      <c r="CKC36" s="12"/>
      <c r="CKD36" s="12"/>
      <c r="CKE36" s="12"/>
      <c r="CKF36" s="12"/>
      <c r="CKG36" s="12"/>
      <c r="CKH36" s="12"/>
      <c r="CKI36" s="12"/>
      <c r="CKJ36" s="12"/>
      <c r="CKK36" s="12"/>
      <c r="CKL36" s="12"/>
      <c r="CKM36" s="12"/>
      <c r="CKN36" s="12"/>
      <c r="CKO36" s="12"/>
      <c r="CKP36" s="12"/>
      <c r="CKQ36" s="12"/>
      <c r="CKR36" s="12"/>
      <c r="CKS36" s="12"/>
      <c r="CKT36" s="12"/>
      <c r="CKU36" s="12"/>
      <c r="CKV36" s="12"/>
      <c r="CKW36" s="12"/>
      <c r="CKX36" s="12"/>
      <c r="CKY36" s="12"/>
      <c r="CKZ36" s="12"/>
      <c r="CLA36" s="12"/>
      <c r="CLB36" s="12"/>
      <c r="CLC36" s="12"/>
      <c r="CLD36" s="12"/>
      <c r="CLE36" s="12"/>
      <c r="CLF36" s="12"/>
      <c r="CLG36" s="12"/>
      <c r="CLH36" s="12"/>
      <c r="CLI36" s="12"/>
      <c r="CLJ36" s="12"/>
      <c r="CLK36" s="12"/>
      <c r="CLL36" s="12"/>
      <c r="CLM36" s="12"/>
      <c r="CLN36" s="12"/>
      <c r="CLO36" s="12"/>
      <c r="CLP36" s="12"/>
      <c r="CLQ36" s="12"/>
      <c r="CLR36" s="12"/>
      <c r="CLS36" s="12"/>
      <c r="CLT36" s="12"/>
      <c r="CLU36" s="12"/>
      <c r="CLV36" s="12"/>
      <c r="CLW36" s="12"/>
      <c r="CLX36" s="12"/>
      <c r="CLY36" s="12"/>
      <c r="CLZ36" s="12"/>
      <c r="CMA36" s="12"/>
      <c r="CMB36" s="12"/>
      <c r="CMC36" s="12"/>
      <c r="CMD36" s="12"/>
      <c r="CME36" s="12"/>
      <c r="CMF36" s="12"/>
      <c r="CMG36" s="12"/>
      <c r="CMH36" s="12"/>
      <c r="CMI36" s="12"/>
      <c r="CMJ36" s="12"/>
      <c r="CMK36" s="12"/>
      <c r="CML36" s="12"/>
      <c r="CMM36" s="12"/>
      <c r="CMN36" s="12"/>
      <c r="CMO36" s="12"/>
      <c r="CMP36" s="12"/>
      <c r="CMQ36" s="12"/>
      <c r="CMR36" s="12"/>
      <c r="CMS36" s="12"/>
      <c r="CMT36" s="12"/>
      <c r="CMU36" s="12"/>
      <c r="CMV36" s="12"/>
      <c r="CMW36" s="12"/>
      <c r="CMX36" s="12"/>
      <c r="CMY36" s="12"/>
      <c r="CMZ36" s="12"/>
      <c r="CNA36" s="12"/>
      <c r="CNB36" s="12"/>
      <c r="CNC36" s="12"/>
      <c r="CND36" s="12"/>
      <c r="CNE36" s="12"/>
      <c r="CNF36" s="12"/>
      <c r="CNG36" s="12"/>
      <c r="CNH36" s="12"/>
      <c r="CNI36" s="12"/>
      <c r="CNJ36" s="12"/>
      <c r="CNK36" s="12"/>
      <c r="CNL36" s="12"/>
      <c r="CNM36" s="12"/>
      <c r="CNN36" s="12"/>
      <c r="CNO36" s="12"/>
      <c r="CNP36" s="12"/>
      <c r="CNQ36" s="12"/>
      <c r="CNR36" s="12"/>
      <c r="CNS36" s="12"/>
      <c r="CNT36" s="12"/>
      <c r="CNU36" s="12"/>
      <c r="CNV36" s="12"/>
      <c r="CNW36" s="12"/>
      <c r="CNX36" s="12"/>
      <c r="CNY36" s="12"/>
      <c r="CNZ36" s="12"/>
      <c r="COA36" s="12"/>
      <c r="COB36" s="12"/>
      <c r="COC36" s="12"/>
      <c r="COD36" s="12"/>
      <c r="COE36" s="12"/>
      <c r="COF36" s="12"/>
      <c r="COG36" s="12"/>
      <c r="COH36" s="12"/>
      <c r="COI36" s="12"/>
      <c r="COJ36" s="12"/>
      <c r="COK36" s="12"/>
      <c r="COL36" s="12"/>
      <c r="COM36" s="12"/>
      <c r="CON36" s="12"/>
      <c r="COO36" s="12"/>
      <c r="COP36" s="12"/>
      <c r="COQ36" s="12"/>
      <c r="COR36" s="12"/>
      <c r="COS36" s="12"/>
      <c r="COT36" s="12"/>
      <c r="COU36" s="12"/>
      <c r="COV36" s="12"/>
      <c r="COW36" s="12"/>
      <c r="COX36" s="12"/>
      <c r="COY36" s="12"/>
      <c r="COZ36" s="12"/>
      <c r="CPA36" s="12"/>
      <c r="CPB36" s="12"/>
      <c r="CPC36" s="12"/>
      <c r="CPD36" s="12"/>
      <c r="CPE36" s="12"/>
      <c r="CPF36" s="12"/>
      <c r="CPG36" s="12"/>
      <c r="CPH36" s="12"/>
      <c r="CPI36" s="12"/>
      <c r="CPJ36" s="12"/>
      <c r="CPK36" s="12"/>
      <c r="CPL36" s="12"/>
      <c r="CPM36" s="12"/>
      <c r="CPN36" s="12"/>
      <c r="CPO36" s="12"/>
      <c r="CPP36" s="12"/>
      <c r="CPQ36" s="12"/>
      <c r="CPR36" s="12"/>
      <c r="CPS36" s="12"/>
      <c r="CPT36" s="12"/>
      <c r="CPU36" s="12"/>
      <c r="CPV36" s="12"/>
      <c r="CPW36" s="12"/>
      <c r="CPX36" s="12"/>
      <c r="CPY36" s="12"/>
      <c r="CPZ36" s="12"/>
      <c r="CQA36" s="12"/>
      <c r="CQB36" s="12"/>
      <c r="CQC36" s="12"/>
      <c r="CQD36" s="12"/>
      <c r="CQE36" s="12"/>
      <c r="CQF36" s="12"/>
      <c r="CQG36" s="12"/>
      <c r="CQH36" s="12"/>
      <c r="CQI36" s="12"/>
      <c r="CQJ36" s="12"/>
      <c r="CQK36" s="12"/>
      <c r="CQL36" s="12"/>
      <c r="CQM36" s="12"/>
      <c r="CQN36" s="12"/>
      <c r="CQO36" s="12"/>
      <c r="CQP36" s="12"/>
      <c r="CQQ36" s="12"/>
      <c r="CQR36" s="12"/>
      <c r="CQS36" s="12"/>
      <c r="CQT36" s="12"/>
      <c r="CQU36" s="12"/>
      <c r="CQV36" s="12"/>
      <c r="CQW36" s="12"/>
      <c r="CQX36" s="12"/>
      <c r="CQY36" s="12"/>
      <c r="CQZ36" s="12"/>
      <c r="CRA36" s="12"/>
      <c r="CRB36" s="12"/>
      <c r="CRC36" s="12"/>
      <c r="CRD36" s="12"/>
      <c r="CRE36" s="12"/>
      <c r="CRF36" s="12"/>
      <c r="CRG36" s="12"/>
      <c r="CRH36" s="12"/>
      <c r="CRI36" s="12"/>
      <c r="CRJ36" s="12"/>
      <c r="CRK36" s="12"/>
      <c r="CRL36" s="12"/>
      <c r="CRM36" s="12"/>
      <c r="CRN36" s="12"/>
      <c r="CRO36" s="12"/>
      <c r="CRP36" s="12"/>
      <c r="CRQ36" s="12"/>
      <c r="CRR36" s="12"/>
      <c r="CRS36" s="12"/>
      <c r="CRT36" s="12"/>
      <c r="CRU36" s="12"/>
      <c r="CRV36" s="12"/>
      <c r="CRW36" s="12"/>
      <c r="CRX36" s="12"/>
      <c r="CRY36" s="12"/>
      <c r="CRZ36" s="12"/>
      <c r="CSA36" s="12"/>
      <c r="CSB36" s="12"/>
      <c r="CSC36" s="12"/>
      <c r="CSD36" s="12"/>
      <c r="CSE36" s="12"/>
      <c r="CSF36" s="12"/>
      <c r="CSG36" s="12"/>
      <c r="CSH36" s="12"/>
      <c r="CSI36" s="12"/>
      <c r="CSJ36" s="12"/>
      <c r="CSK36" s="12"/>
      <c r="CSL36" s="12"/>
      <c r="CSM36" s="12"/>
      <c r="CSN36" s="12"/>
      <c r="CSO36" s="12"/>
      <c r="CSP36" s="12"/>
      <c r="CSQ36" s="12"/>
      <c r="CSR36" s="12"/>
      <c r="CSS36" s="12"/>
      <c r="CST36" s="12"/>
      <c r="CSU36" s="12"/>
      <c r="CSV36" s="12"/>
      <c r="CSW36" s="12"/>
      <c r="CSX36" s="12"/>
      <c r="CSY36" s="12"/>
      <c r="CSZ36" s="12"/>
      <c r="CTA36" s="12"/>
      <c r="CTB36" s="12"/>
      <c r="CTC36" s="12"/>
      <c r="CTD36" s="12"/>
      <c r="CTE36" s="12"/>
      <c r="CTF36" s="12"/>
      <c r="CTG36" s="12"/>
      <c r="CTH36" s="12"/>
      <c r="CTI36" s="12"/>
      <c r="CTJ36" s="12"/>
      <c r="CTK36" s="12"/>
      <c r="CTL36" s="12"/>
      <c r="CTM36" s="12"/>
      <c r="CTN36" s="12"/>
      <c r="CTO36" s="12"/>
      <c r="CTP36" s="12"/>
      <c r="CTQ36" s="12"/>
      <c r="CTR36" s="12"/>
      <c r="CTS36" s="12"/>
      <c r="CTT36" s="12"/>
      <c r="CTU36" s="12"/>
      <c r="CTV36" s="12"/>
      <c r="CTW36" s="12"/>
      <c r="CTX36" s="12"/>
      <c r="CTY36" s="12"/>
      <c r="CTZ36" s="12"/>
      <c r="CUA36" s="12"/>
      <c r="CUB36" s="12"/>
      <c r="CUC36" s="12"/>
      <c r="CUD36" s="12"/>
      <c r="CUE36" s="12"/>
      <c r="CUF36" s="12"/>
      <c r="CUG36" s="12"/>
      <c r="CUH36" s="12"/>
      <c r="CUI36" s="12"/>
      <c r="CUJ36" s="12"/>
      <c r="CUK36" s="12"/>
      <c r="CUL36" s="12"/>
      <c r="CUM36" s="12"/>
      <c r="CUN36" s="12"/>
      <c r="CUO36" s="12"/>
      <c r="CUP36" s="12"/>
      <c r="CUQ36" s="12"/>
      <c r="CUR36" s="12"/>
      <c r="CUS36" s="12"/>
      <c r="CUT36" s="12"/>
      <c r="CUU36" s="12"/>
      <c r="CUV36" s="12"/>
      <c r="CUW36" s="12"/>
      <c r="CUX36" s="12"/>
      <c r="CUY36" s="12"/>
      <c r="CUZ36" s="12"/>
      <c r="CVA36" s="12"/>
      <c r="CVB36" s="12"/>
      <c r="CVC36" s="12"/>
      <c r="CVD36" s="12"/>
      <c r="CVE36" s="12"/>
      <c r="CVF36" s="12"/>
      <c r="CVG36" s="12"/>
      <c r="CVH36" s="12"/>
      <c r="CVI36" s="12"/>
      <c r="CVJ36" s="12"/>
      <c r="CVK36" s="12"/>
      <c r="CVL36" s="12"/>
      <c r="CVM36" s="12"/>
      <c r="CVN36" s="12"/>
      <c r="CVO36" s="12"/>
      <c r="CVP36" s="12"/>
      <c r="CVQ36" s="12"/>
      <c r="CVR36" s="12"/>
      <c r="CVS36" s="12"/>
      <c r="CVT36" s="12"/>
      <c r="CVU36" s="12"/>
      <c r="CVV36" s="12"/>
      <c r="CVW36" s="12"/>
      <c r="CVX36" s="12"/>
      <c r="CVY36" s="12"/>
      <c r="CVZ36" s="12"/>
      <c r="CWA36" s="12"/>
      <c r="CWB36" s="12"/>
      <c r="CWC36" s="12"/>
      <c r="CWD36" s="12"/>
      <c r="CWE36" s="12"/>
      <c r="CWF36" s="12"/>
      <c r="CWG36" s="12"/>
      <c r="CWH36" s="12"/>
      <c r="CWI36" s="12"/>
      <c r="CWJ36" s="12"/>
      <c r="CWK36" s="12"/>
      <c r="CWL36" s="12"/>
      <c r="CWM36" s="12"/>
      <c r="CWN36" s="12"/>
      <c r="CWO36" s="12"/>
      <c r="CWP36" s="12"/>
      <c r="CWQ36" s="12"/>
      <c r="CWR36" s="12"/>
      <c r="CWS36" s="12"/>
      <c r="CWT36" s="12"/>
      <c r="CWU36" s="12"/>
      <c r="CWV36" s="12"/>
      <c r="CWW36" s="12"/>
      <c r="CWX36" s="12"/>
      <c r="CWY36" s="12"/>
      <c r="CWZ36" s="12"/>
      <c r="CXA36" s="12"/>
      <c r="CXB36" s="12"/>
      <c r="CXC36" s="12"/>
      <c r="CXD36" s="12"/>
      <c r="CXE36" s="12"/>
      <c r="CXF36" s="12"/>
      <c r="CXG36" s="12"/>
      <c r="CXH36" s="12"/>
      <c r="CXI36" s="12"/>
      <c r="CXJ36" s="12"/>
      <c r="CXK36" s="12"/>
      <c r="CXL36" s="12"/>
      <c r="CXM36" s="12"/>
      <c r="CXN36" s="12"/>
      <c r="CXO36" s="12"/>
      <c r="CXP36" s="12"/>
      <c r="CXQ36" s="12"/>
      <c r="CXR36" s="12"/>
      <c r="CXS36" s="12"/>
      <c r="CXT36" s="12"/>
      <c r="CXU36" s="12"/>
      <c r="CXV36" s="12"/>
      <c r="CXW36" s="12"/>
      <c r="CXX36" s="12"/>
      <c r="CXY36" s="12"/>
      <c r="CXZ36" s="12"/>
      <c r="CYA36" s="12"/>
      <c r="CYB36" s="12"/>
      <c r="CYC36" s="12"/>
      <c r="CYD36" s="12"/>
      <c r="CYE36" s="12"/>
      <c r="CYF36" s="12"/>
      <c r="CYG36" s="12"/>
      <c r="CYH36" s="12"/>
      <c r="CYI36" s="12"/>
      <c r="CYJ36" s="12"/>
      <c r="CYK36" s="12"/>
      <c r="CYL36" s="12"/>
      <c r="CYM36" s="12"/>
      <c r="CYN36" s="12"/>
      <c r="CYO36" s="12"/>
      <c r="CYP36" s="12"/>
      <c r="CYQ36" s="12"/>
      <c r="CYR36" s="12"/>
      <c r="CYS36" s="12"/>
      <c r="CYT36" s="12"/>
      <c r="CYU36" s="12"/>
      <c r="CYV36" s="12"/>
      <c r="CYW36" s="12"/>
      <c r="CYX36" s="12"/>
      <c r="CYY36" s="12"/>
      <c r="CYZ36" s="12"/>
      <c r="CZA36" s="12"/>
      <c r="CZB36" s="12"/>
      <c r="CZC36" s="12"/>
      <c r="CZD36" s="12"/>
      <c r="CZE36" s="12"/>
      <c r="CZF36" s="12"/>
      <c r="CZG36" s="12"/>
      <c r="CZH36" s="12"/>
      <c r="CZI36" s="12"/>
      <c r="CZJ36" s="12"/>
      <c r="CZK36" s="12"/>
      <c r="CZL36" s="12"/>
      <c r="CZM36" s="12"/>
      <c r="CZN36" s="12"/>
      <c r="CZO36" s="12"/>
      <c r="CZP36" s="12"/>
      <c r="CZQ36" s="12"/>
      <c r="CZR36" s="12"/>
      <c r="CZS36" s="12"/>
      <c r="CZT36" s="12"/>
      <c r="CZU36" s="12"/>
      <c r="CZV36" s="12"/>
      <c r="CZW36" s="12"/>
      <c r="CZX36" s="12"/>
      <c r="CZY36" s="12"/>
      <c r="CZZ36" s="12"/>
      <c r="DAA36" s="12"/>
      <c r="DAB36" s="12"/>
      <c r="DAC36" s="12"/>
      <c r="DAD36" s="12"/>
      <c r="DAE36" s="12"/>
      <c r="DAF36" s="12"/>
      <c r="DAG36" s="12"/>
      <c r="DAH36" s="12"/>
      <c r="DAI36" s="12"/>
      <c r="DAJ36" s="12"/>
      <c r="DAK36" s="12"/>
      <c r="DAL36" s="12"/>
      <c r="DAM36" s="12"/>
      <c r="DAN36" s="12"/>
      <c r="DAO36" s="12"/>
      <c r="DAP36" s="12"/>
      <c r="DAQ36" s="12"/>
      <c r="DAR36" s="12"/>
      <c r="DAS36" s="12"/>
      <c r="DAT36" s="12"/>
      <c r="DAU36" s="12"/>
      <c r="DAV36" s="12"/>
      <c r="DAW36" s="12"/>
      <c r="DAX36" s="12"/>
      <c r="DAY36" s="12"/>
      <c r="DAZ36" s="12"/>
      <c r="DBA36" s="12"/>
      <c r="DBB36" s="12"/>
      <c r="DBC36" s="12"/>
      <c r="DBD36" s="12"/>
      <c r="DBE36" s="12"/>
      <c r="DBF36" s="12"/>
      <c r="DBG36" s="12"/>
      <c r="DBH36" s="12"/>
      <c r="DBI36" s="12"/>
      <c r="DBJ36" s="12"/>
      <c r="DBK36" s="12"/>
      <c r="DBL36" s="12"/>
      <c r="DBM36" s="12"/>
      <c r="DBN36" s="12"/>
      <c r="DBO36" s="12"/>
      <c r="DBP36" s="12"/>
      <c r="DBQ36" s="12"/>
      <c r="DBR36" s="12"/>
      <c r="DBS36" s="12"/>
      <c r="DBT36" s="12"/>
      <c r="DBU36" s="12"/>
      <c r="DBV36" s="12"/>
      <c r="DBW36" s="12"/>
      <c r="DBX36" s="12"/>
      <c r="DBY36" s="12"/>
      <c r="DBZ36" s="12"/>
      <c r="DCA36" s="12"/>
      <c r="DCB36" s="12"/>
      <c r="DCC36" s="12"/>
      <c r="DCD36" s="12"/>
      <c r="DCE36" s="12"/>
      <c r="DCF36" s="12"/>
      <c r="DCG36" s="12"/>
      <c r="DCH36" s="12"/>
      <c r="DCI36" s="12"/>
      <c r="DCJ36" s="12"/>
      <c r="DCK36" s="12"/>
      <c r="DCL36" s="12"/>
      <c r="DCM36" s="12"/>
      <c r="DCN36" s="12"/>
      <c r="DCO36" s="12"/>
      <c r="DCP36" s="12"/>
      <c r="DCQ36" s="12"/>
      <c r="DCR36" s="12"/>
      <c r="DCS36" s="12"/>
      <c r="DCT36" s="12"/>
      <c r="DCU36" s="12"/>
      <c r="DCV36" s="12"/>
      <c r="DCW36" s="12"/>
      <c r="DCX36" s="12"/>
      <c r="DCY36" s="12"/>
      <c r="DCZ36" s="12"/>
      <c r="DDA36" s="12"/>
      <c r="DDB36" s="12"/>
      <c r="DDC36" s="12"/>
      <c r="DDD36" s="12"/>
      <c r="DDE36" s="12"/>
      <c r="DDF36" s="12"/>
      <c r="DDG36" s="12"/>
      <c r="DDH36" s="12"/>
      <c r="DDI36" s="12"/>
      <c r="DDJ36" s="12"/>
      <c r="DDK36" s="12"/>
      <c r="DDL36" s="12"/>
      <c r="DDM36" s="12"/>
      <c r="DDN36" s="12"/>
      <c r="DDO36" s="12"/>
      <c r="DDP36" s="12"/>
      <c r="DDQ36" s="12"/>
      <c r="DDR36" s="12"/>
      <c r="DDS36" s="12"/>
      <c r="DDT36" s="12"/>
      <c r="DDU36" s="12"/>
      <c r="DDV36" s="12"/>
      <c r="DDW36" s="12"/>
      <c r="DDX36" s="12"/>
      <c r="DDY36" s="12"/>
      <c r="DDZ36" s="12"/>
      <c r="DEA36" s="12"/>
      <c r="DEB36" s="12"/>
      <c r="DEC36" s="12"/>
      <c r="DED36" s="12"/>
      <c r="DEE36" s="12"/>
      <c r="DEF36" s="12"/>
      <c r="DEG36" s="12"/>
      <c r="DEH36" s="12"/>
      <c r="DEI36" s="12"/>
      <c r="DEJ36" s="12"/>
      <c r="DEK36" s="12"/>
      <c r="DEL36" s="12"/>
      <c r="DEM36" s="12"/>
      <c r="DEN36" s="12"/>
      <c r="DEO36" s="12"/>
      <c r="DEP36" s="12"/>
      <c r="DEQ36" s="12"/>
      <c r="DER36" s="12"/>
      <c r="DES36" s="12"/>
      <c r="DET36" s="12"/>
      <c r="DEU36" s="12"/>
      <c r="DEV36" s="12"/>
      <c r="DEW36" s="12"/>
      <c r="DEX36" s="12"/>
      <c r="DEY36" s="12"/>
      <c r="DEZ36" s="12"/>
      <c r="DFA36" s="12"/>
      <c r="DFB36" s="12"/>
      <c r="DFC36" s="12"/>
      <c r="DFD36" s="12"/>
      <c r="DFE36" s="12"/>
      <c r="DFF36" s="12"/>
      <c r="DFG36" s="12"/>
      <c r="DFH36" s="12"/>
      <c r="DFI36" s="12"/>
      <c r="DFJ36" s="12"/>
      <c r="DFK36" s="12"/>
      <c r="DFL36" s="12"/>
      <c r="DFM36" s="12"/>
      <c r="DFN36" s="12"/>
      <c r="DFO36" s="12"/>
      <c r="DFP36" s="12"/>
      <c r="DFQ36" s="12"/>
      <c r="DFR36" s="12"/>
      <c r="DFS36" s="12"/>
      <c r="DFT36" s="12"/>
      <c r="DFU36" s="12"/>
      <c r="DFV36" s="12"/>
      <c r="DFW36" s="12"/>
      <c r="DFX36" s="12"/>
      <c r="DFY36" s="12"/>
      <c r="DFZ36" s="12"/>
      <c r="DGA36" s="12"/>
      <c r="DGB36" s="12"/>
      <c r="DGC36" s="12"/>
      <c r="DGD36" s="12"/>
      <c r="DGE36" s="12"/>
      <c r="DGF36" s="12"/>
      <c r="DGG36" s="12"/>
      <c r="DGH36" s="12"/>
      <c r="DGI36" s="12"/>
      <c r="DGJ36" s="12"/>
      <c r="DGK36" s="12"/>
      <c r="DGL36" s="12"/>
      <c r="DGM36" s="12"/>
      <c r="DGN36" s="12"/>
      <c r="DGO36" s="12"/>
      <c r="DGP36" s="12"/>
      <c r="DGQ36" s="12"/>
      <c r="DGR36" s="12"/>
      <c r="DGS36" s="12"/>
      <c r="DGT36" s="12"/>
      <c r="DGU36" s="12"/>
      <c r="DGV36" s="12"/>
      <c r="DGW36" s="12"/>
      <c r="DGX36" s="12"/>
      <c r="DGY36" s="12"/>
      <c r="DGZ36" s="12"/>
      <c r="DHA36" s="12"/>
      <c r="DHB36" s="12"/>
      <c r="DHC36" s="12"/>
      <c r="DHD36" s="12"/>
      <c r="DHE36" s="12"/>
      <c r="DHF36" s="12"/>
      <c r="DHG36" s="12"/>
      <c r="DHH36" s="12"/>
      <c r="DHI36" s="12"/>
      <c r="DHJ36" s="12"/>
      <c r="DHK36" s="12"/>
      <c r="DHL36" s="12"/>
      <c r="DHM36" s="12"/>
      <c r="DHN36" s="12"/>
      <c r="DHO36" s="12"/>
      <c r="DHP36" s="12"/>
      <c r="DHQ36" s="12"/>
      <c r="DHR36" s="12"/>
      <c r="DHS36" s="12"/>
      <c r="DHT36" s="12"/>
      <c r="DHU36" s="12"/>
      <c r="DHV36" s="12"/>
      <c r="DHW36" s="12"/>
      <c r="DHX36" s="12"/>
      <c r="DHY36" s="12"/>
      <c r="DHZ36" s="12"/>
      <c r="DIA36" s="12"/>
      <c r="DIB36" s="12"/>
      <c r="DIC36" s="12"/>
      <c r="DID36" s="12"/>
      <c r="DIE36" s="12"/>
      <c r="DIF36" s="12"/>
      <c r="DIG36" s="12"/>
      <c r="DIH36" s="12"/>
      <c r="DII36" s="12"/>
      <c r="DIJ36" s="12"/>
      <c r="DIK36" s="12"/>
      <c r="DIL36" s="12"/>
      <c r="DIM36" s="12"/>
      <c r="DIN36" s="12"/>
      <c r="DIO36" s="12"/>
      <c r="DIP36" s="12"/>
      <c r="DIQ36" s="12"/>
      <c r="DIR36" s="12"/>
      <c r="DIS36" s="12"/>
      <c r="DIT36" s="12"/>
      <c r="DIU36" s="12"/>
      <c r="DIV36" s="12"/>
      <c r="DIW36" s="12"/>
      <c r="DIX36" s="12"/>
      <c r="DIY36" s="12"/>
      <c r="DIZ36" s="12"/>
      <c r="DJA36" s="12"/>
      <c r="DJB36" s="12"/>
      <c r="DJC36" s="12"/>
      <c r="DJD36" s="12"/>
      <c r="DJE36" s="12"/>
      <c r="DJF36" s="12"/>
      <c r="DJG36" s="12"/>
      <c r="DJH36" s="12"/>
      <c r="DJI36" s="12"/>
      <c r="DJJ36" s="12"/>
      <c r="DJK36" s="12"/>
      <c r="DJL36" s="12"/>
      <c r="DJM36" s="12"/>
      <c r="DJN36" s="12"/>
      <c r="DJO36" s="12"/>
      <c r="DJP36" s="12"/>
      <c r="DJQ36" s="12"/>
      <c r="DJR36" s="12"/>
      <c r="DJS36" s="12"/>
      <c r="DJT36" s="12"/>
      <c r="DJU36" s="12"/>
      <c r="DJV36" s="12"/>
      <c r="DJW36" s="12"/>
      <c r="DJX36" s="12"/>
      <c r="DJY36" s="12"/>
      <c r="DJZ36" s="12"/>
      <c r="DKA36" s="12"/>
      <c r="DKB36" s="12"/>
      <c r="DKC36" s="12"/>
      <c r="DKD36" s="12"/>
      <c r="DKE36" s="12"/>
      <c r="DKF36" s="12"/>
      <c r="DKG36" s="12"/>
      <c r="DKH36" s="12"/>
      <c r="DKI36" s="12"/>
      <c r="DKJ36" s="12"/>
      <c r="DKK36" s="12"/>
      <c r="DKL36" s="12"/>
      <c r="DKM36" s="12"/>
      <c r="DKN36" s="12"/>
      <c r="DKO36" s="12"/>
      <c r="DKP36" s="12"/>
      <c r="DKQ36" s="12"/>
      <c r="DKR36" s="12"/>
      <c r="DKS36" s="12"/>
      <c r="DKT36" s="12"/>
      <c r="DKU36" s="12"/>
      <c r="DKV36" s="12"/>
      <c r="DKW36" s="12"/>
      <c r="DKX36" s="12"/>
      <c r="DKY36" s="12"/>
      <c r="DKZ36" s="12"/>
      <c r="DLA36" s="12"/>
      <c r="DLB36" s="12"/>
      <c r="DLC36" s="12"/>
      <c r="DLD36" s="12"/>
      <c r="DLE36" s="12"/>
      <c r="DLF36" s="12"/>
      <c r="DLG36" s="12"/>
      <c r="DLH36" s="12"/>
      <c r="DLI36" s="12"/>
      <c r="DLJ36" s="12"/>
      <c r="DLK36" s="12"/>
      <c r="DLL36" s="12"/>
      <c r="DLM36" s="12"/>
      <c r="DLN36" s="12"/>
      <c r="DLO36" s="12"/>
      <c r="DLP36" s="12"/>
      <c r="DLQ36" s="12"/>
      <c r="DLR36" s="12"/>
      <c r="DLS36" s="12"/>
      <c r="DLT36" s="12"/>
      <c r="DLU36" s="12"/>
      <c r="DLV36" s="12"/>
      <c r="DLW36" s="12"/>
      <c r="DLX36" s="12"/>
      <c r="DLY36" s="12"/>
      <c r="DLZ36" s="12"/>
      <c r="DMA36" s="12"/>
      <c r="DMB36" s="12"/>
      <c r="DMC36" s="12"/>
      <c r="DMD36" s="12"/>
      <c r="DME36" s="12"/>
      <c r="DMF36" s="12"/>
      <c r="DMG36" s="12"/>
      <c r="DMH36" s="12"/>
      <c r="DMI36" s="12"/>
      <c r="DMJ36" s="12"/>
      <c r="DMK36" s="12"/>
      <c r="DML36" s="12"/>
      <c r="DMM36" s="12"/>
      <c r="DMN36" s="12"/>
      <c r="DMO36" s="12"/>
      <c r="DMP36" s="12"/>
      <c r="DMQ36" s="12"/>
      <c r="DMR36" s="12"/>
      <c r="DMS36" s="12"/>
      <c r="DMT36" s="12"/>
      <c r="DMU36" s="12"/>
      <c r="DMV36" s="12"/>
      <c r="DMW36" s="12"/>
      <c r="DMX36" s="12"/>
      <c r="DMY36" s="12"/>
      <c r="DMZ36" s="12"/>
      <c r="DNA36" s="12"/>
      <c r="DNB36" s="12"/>
      <c r="DNC36" s="12"/>
      <c r="DND36" s="12"/>
      <c r="DNE36" s="12"/>
      <c r="DNF36" s="12"/>
      <c r="DNG36" s="12"/>
      <c r="DNH36" s="12"/>
      <c r="DNI36" s="12"/>
      <c r="DNJ36" s="12"/>
      <c r="DNK36" s="12"/>
      <c r="DNL36" s="12"/>
      <c r="DNM36" s="12"/>
      <c r="DNN36" s="12"/>
      <c r="DNO36" s="12"/>
      <c r="DNP36" s="12"/>
      <c r="DNQ36" s="12"/>
      <c r="DNR36" s="12"/>
      <c r="DNS36" s="12"/>
      <c r="DNT36" s="12"/>
      <c r="DNU36" s="12"/>
      <c r="DNV36" s="12"/>
      <c r="DNW36" s="12"/>
      <c r="DNX36" s="12"/>
      <c r="DNY36" s="12"/>
      <c r="DNZ36" s="12"/>
      <c r="DOA36" s="12"/>
      <c r="DOB36" s="12"/>
      <c r="DOC36" s="12"/>
      <c r="DOD36" s="12"/>
      <c r="DOE36" s="12"/>
      <c r="DOF36" s="12"/>
      <c r="DOG36" s="12"/>
      <c r="DOH36" s="12"/>
      <c r="DOI36" s="12"/>
      <c r="DOJ36" s="12"/>
      <c r="DOK36" s="12"/>
      <c r="DOL36" s="12"/>
      <c r="DOM36" s="12"/>
      <c r="DON36" s="12"/>
      <c r="DOO36" s="12"/>
      <c r="DOP36" s="12"/>
      <c r="DOQ36" s="12"/>
      <c r="DOR36" s="12"/>
      <c r="DOS36" s="12"/>
      <c r="DOT36" s="12"/>
      <c r="DOU36" s="12"/>
      <c r="DOV36" s="12"/>
      <c r="DOW36" s="12"/>
      <c r="DOX36" s="12"/>
      <c r="DOY36" s="12"/>
      <c r="DOZ36" s="12"/>
      <c r="DPA36" s="12"/>
      <c r="DPB36" s="12"/>
      <c r="DPC36" s="12"/>
      <c r="DPD36" s="12"/>
      <c r="DPE36" s="12"/>
      <c r="DPF36" s="12"/>
      <c r="DPG36" s="12"/>
      <c r="DPH36" s="12"/>
      <c r="DPI36" s="12"/>
      <c r="DPJ36" s="12"/>
      <c r="DPK36" s="12"/>
      <c r="DPL36" s="12"/>
      <c r="DPM36" s="12"/>
      <c r="DPN36" s="12"/>
      <c r="DPO36" s="12"/>
      <c r="DPP36" s="12"/>
      <c r="DPQ36" s="12"/>
      <c r="DPR36" s="12"/>
      <c r="DPS36" s="12"/>
      <c r="DPT36" s="12"/>
      <c r="DPU36" s="12"/>
      <c r="DPV36" s="12"/>
      <c r="DPW36" s="12"/>
      <c r="DPX36" s="12"/>
      <c r="DPY36" s="12"/>
      <c r="DPZ36" s="12"/>
      <c r="DQA36" s="12"/>
      <c r="DQB36" s="12"/>
      <c r="DQC36" s="12"/>
      <c r="DQD36" s="12"/>
      <c r="DQE36" s="12"/>
      <c r="DQF36" s="12"/>
      <c r="DQG36" s="12"/>
      <c r="DQH36" s="12"/>
      <c r="DQI36" s="12"/>
      <c r="DQJ36" s="12"/>
      <c r="DQK36" s="12"/>
      <c r="DQL36" s="12"/>
      <c r="DQM36" s="12"/>
      <c r="DQN36" s="12"/>
      <c r="DQO36" s="12"/>
      <c r="DQP36" s="12"/>
      <c r="DQQ36" s="12"/>
      <c r="DQR36" s="12"/>
      <c r="DQS36" s="12"/>
      <c r="DQT36" s="12"/>
      <c r="DQU36" s="12"/>
      <c r="DQV36" s="12"/>
      <c r="DQW36" s="12"/>
      <c r="DQX36" s="12"/>
      <c r="DQY36" s="12"/>
      <c r="DQZ36" s="12"/>
      <c r="DRA36" s="12"/>
      <c r="DRB36" s="12"/>
      <c r="DRC36" s="12"/>
      <c r="DRD36" s="12"/>
      <c r="DRE36" s="12"/>
      <c r="DRF36" s="12"/>
      <c r="DRG36" s="12"/>
      <c r="DRH36" s="12"/>
      <c r="DRI36" s="12"/>
      <c r="DRJ36" s="12"/>
      <c r="DRK36" s="12"/>
      <c r="DRL36" s="12"/>
      <c r="DRM36" s="12"/>
      <c r="DRN36" s="12"/>
      <c r="DRO36" s="12"/>
      <c r="DRP36" s="12"/>
      <c r="DRQ36" s="12"/>
      <c r="DRR36" s="12"/>
      <c r="DRS36" s="12"/>
      <c r="DRT36" s="12"/>
      <c r="DRU36" s="12"/>
      <c r="DRV36" s="12"/>
      <c r="DRW36" s="12"/>
      <c r="DRX36" s="12"/>
      <c r="DRY36" s="12"/>
      <c r="DRZ36" s="12"/>
      <c r="DSA36" s="12"/>
      <c r="DSB36" s="12"/>
      <c r="DSC36" s="12"/>
      <c r="DSD36" s="12"/>
      <c r="DSE36" s="12"/>
      <c r="DSF36" s="12"/>
      <c r="DSG36" s="12"/>
      <c r="DSH36" s="12"/>
      <c r="DSI36" s="12"/>
      <c r="DSJ36" s="12"/>
      <c r="DSK36" s="12"/>
      <c r="DSL36" s="12"/>
      <c r="DSM36" s="12"/>
      <c r="DSN36" s="12"/>
      <c r="DSO36" s="12"/>
      <c r="DSP36" s="12"/>
      <c r="DSQ36" s="12"/>
      <c r="DSR36" s="12"/>
      <c r="DSS36" s="12"/>
      <c r="DST36" s="12"/>
      <c r="DSU36" s="12"/>
      <c r="DSV36" s="12"/>
      <c r="DSW36" s="12"/>
      <c r="DSX36" s="12"/>
      <c r="DSY36" s="12"/>
      <c r="DSZ36" s="12"/>
      <c r="DTA36" s="12"/>
      <c r="DTB36" s="12"/>
      <c r="DTC36" s="12"/>
      <c r="DTD36" s="12"/>
      <c r="DTE36" s="12"/>
      <c r="DTF36" s="12"/>
      <c r="DTG36" s="12"/>
      <c r="DTH36" s="12"/>
      <c r="DTI36" s="12"/>
      <c r="DTJ36" s="12"/>
      <c r="DTK36" s="12"/>
      <c r="DTL36" s="12"/>
      <c r="DTM36" s="12"/>
      <c r="DTN36" s="12"/>
      <c r="DTO36" s="12"/>
      <c r="DTP36" s="12"/>
      <c r="DTQ36" s="12"/>
      <c r="DTR36" s="12"/>
      <c r="DTS36" s="12"/>
      <c r="DTT36" s="12"/>
      <c r="DTU36" s="12"/>
      <c r="DTV36" s="12"/>
      <c r="DTW36" s="12"/>
      <c r="DTX36" s="12"/>
      <c r="DTY36" s="12"/>
      <c r="DTZ36" s="12"/>
      <c r="DUA36" s="12"/>
      <c r="DUB36" s="12"/>
      <c r="DUC36" s="12"/>
      <c r="DUD36" s="12"/>
      <c r="DUE36" s="12"/>
      <c r="DUF36" s="12"/>
      <c r="DUG36" s="12"/>
      <c r="DUH36" s="12"/>
      <c r="DUI36" s="12"/>
      <c r="DUJ36" s="12"/>
      <c r="DUK36" s="12"/>
      <c r="DUL36" s="12"/>
      <c r="DUM36" s="12"/>
      <c r="DUN36" s="12"/>
      <c r="DUO36" s="12"/>
      <c r="DUP36" s="12"/>
      <c r="DUQ36" s="12"/>
      <c r="DUR36" s="12"/>
      <c r="DUS36" s="12"/>
      <c r="DUT36" s="12"/>
      <c r="DUU36" s="12"/>
      <c r="DUV36" s="12"/>
      <c r="DUW36" s="12"/>
      <c r="DUX36" s="12"/>
      <c r="DUY36" s="12"/>
      <c r="DUZ36" s="12"/>
      <c r="DVA36" s="12"/>
      <c r="DVB36" s="12"/>
      <c r="DVC36" s="12"/>
      <c r="DVD36" s="12"/>
      <c r="DVE36" s="12"/>
      <c r="DVF36" s="12"/>
      <c r="DVG36" s="12"/>
      <c r="DVH36" s="12"/>
      <c r="DVI36" s="12"/>
      <c r="DVJ36" s="12"/>
      <c r="DVK36" s="12"/>
      <c r="DVL36" s="12"/>
      <c r="DVM36" s="12"/>
      <c r="DVN36" s="12"/>
      <c r="DVO36" s="12"/>
      <c r="DVP36" s="12"/>
      <c r="DVQ36" s="12"/>
      <c r="DVR36" s="12"/>
      <c r="DVS36" s="12"/>
      <c r="DVT36" s="12"/>
      <c r="DVU36" s="12"/>
      <c r="DVV36" s="12"/>
      <c r="DVW36" s="12"/>
      <c r="DVX36" s="12"/>
      <c r="DVY36" s="12"/>
      <c r="DVZ36" s="12"/>
      <c r="DWA36" s="12"/>
      <c r="DWB36" s="12"/>
      <c r="DWC36" s="12"/>
      <c r="DWD36" s="12"/>
      <c r="DWE36" s="12"/>
      <c r="DWF36" s="12"/>
      <c r="DWG36" s="12"/>
      <c r="DWH36" s="12"/>
      <c r="DWI36" s="12"/>
      <c r="DWJ36" s="12"/>
      <c r="DWK36" s="12"/>
      <c r="DWL36" s="12"/>
      <c r="DWM36" s="12"/>
      <c r="DWN36" s="12"/>
      <c r="DWO36" s="12"/>
      <c r="DWP36" s="12"/>
      <c r="DWQ36" s="12"/>
      <c r="DWR36" s="12"/>
      <c r="DWS36" s="12"/>
      <c r="DWT36" s="12"/>
      <c r="DWU36" s="12"/>
      <c r="DWV36" s="12"/>
      <c r="DWW36" s="12"/>
      <c r="DWX36" s="12"/>
      <c r="DWY36" s="12"/>
      <c r="DWZ36" s="12"/>
      <c r="DXA36" s="12"/>
      <c r="DXB36" s="12"/>
      <c r="DXC36" s="12"/>
      <c r="DXD36" s="12"/>
      <c r="DXE36" s="12"/>
      <c r="DXF36" s="12"/>
      <c r="DXG36" s="12"/>
      <c r="DXH36" s="12"/>
      <c r="DXI36" s="12"/>
      <c r="DXJ36" s="12"/>
      <c r="DXK36" s="12"/>
      <c r="DXL36" s="12"/>
      <c r="DXM36" s="12"/>
      <c r="DXN36" s="12"/>
      <c r="DXO36" s="12"/>
      <c r="DXP36" s="12"/>
      <c r="DXQ36" s="12"/>
      <c r="DXR36" s="12"/>
      <c r="DXS36" s="12"/>
      <c r="DXT36" s="12"/>
      <c r="DXU36" s="12"/>
      <c r="DXV36" s="12"/>
      <c r="DXW36" s="12"/>
      <c r="DXX36" s="12"/>
      <c r="DXY36" s="12"/>
      <c r="DXZ36" s="12"/>
      <c r="DYA36" s="12"/>
      <c r="DYB36" s="12"/>
      <c r="DYC36" s="12"/>
      <c r="DYD36" s="12"/>
      <c r="DYE36" s="12"/>
      <c r="DYF36" s="12"/>
      <c r="DYG36" s="12"/>
      <c r="DYH36" s="12"/>
      <c r="DYI36" s="12"/>
      <c r="DYJ36" s="12"/>
      <c r="DYK36" s="12"/>
      <c r="DYL36" s="12"/>
      <c r="DYM36" s="12"/>
      <c r="DYN36" s="12"/>
      <c r="DYO36" s="12"/>
      <c r="DYP36" s="12"/>
      <c r="DYQ36" s="12"/>
      <c r="DYR36" s="12"/>
      <c r="DYS36" s="12"/>
      <c r="DYT36" s="12"/>
      <c r="DYU36" s="12"/>
      <c r="DYV36" s="12"/>
      <c r="DYW36" s="12"/>
      <c r="DYX36" s="12"/>
      <c r="DYY36" s="12"/>
      <c r="DYZ36" s="12"/>
      <c r="DZA36" s="12"/>
      <c r="DZB36" s="12"/>
      <c r="DZC36" s="12"/>
      <c r="DZD36" s="12"/>
      <c r="DZE36" s="12"/>
      <c r="DZF36" s="12"/>
      <c r="DZG36" s="12"/>
      <c r="DZH36" s="12"/>
      <c r="DZI36" s="12"/>
      <c r="DZJ36" s="12"/>
      <c r="DZK36" s="12"/>
      <c r="DZL36" s="12"/>
      <c r="DZM36" s="12"/>
      <c r="DZN36" s="12"/>
      <c r="DZO36" s="12"/>
      <c r="DZP36" s="12"/>
      <c r="DZQ36" s="12"/>
      <c r="DZR36" s="12"/>
      <c r="DZS36" s="12"/>
      <c r="DZT36" s="12"/>
      <c r="DZU36" s="12"/>
      <c r="DZV36" s="12"/>
      <c r="DZW36" s="12"/>
      <c r="DZX36" s="12"/>
      <c r="DZY36" s="12"/>
      <c r="DZZ36" s="12"/>
      <c r="EAA36" s="12"/>
      <c r="EAB36" s="12"/>
      <c r="EAC36" s="12"/>
      <c r="EAD36" s="12"/>
      <c r="EAE36" s="12"/>
      <c r="EAF36" s="12"/>
      <c r="EAG36" s="12"/>
      <c r="EAH36" s="12"/>
      <c r="EAI36" s="12"/>
      <c r="EAJ36" s="12"/>
      <c r="EAK36" s="12"/>
      <c r="EAL36" s="12"/>
      <c r="EAM36" s="12"/>
      <c r="EAN36" s="12"/>
      <c r="EAO36" s="12"/>
      <c r="EAP36" s="12"/>
      <c r="EAQ36" s="12"/>
      <c r="EAR36" s="12"/>
      <c r="EAS36" s="12"/>
      <c r="EAT36" s="12"/>
      <c r="EAU36" s="12"/>
      <c r="EAV36" s="12"/>
      <c r="EAW36" s="12"/>
      <c r="EAX36" s="12"/>
      <c r="EAY36" s="12"/>
      <c r="EAZ36" s="12"/>
      <c r="EBA36" s="12"/>
      <c r="EBB36" s="12"/>
      <c r="EBC36" s="12"/>
      <c r="EBD36" s="12"/>
      <c r="EBE36" s="12"/>
      <c r="EBF36" s="12"/>
      <c r="EBG36" s="12"/>
      <c r="EBH36" s="12"/>
      <c r="EBI36" s="12"/>
      <c r="EBJ36" s="12"/>
      <c r="EBK36" s="12"/>
      <c r="EBL36" s="12"/>
      <c r="EBM36" s="12"/>
      <c r="EBN36" s="12"/>
      <c r="EBO36" s="12"/>
      <c r="EBP36" s="12"/>
      <c r="EBQ36" s="12"/>
      <c r="EBR36" s="12"/>
      <c r="EBS36" s="12"/>
      <c r="EBT36" s="12"/>
      <c r="EBU36" s="12"/>
      <c r="EBV36" s="12"/>
      <c r="EBW36" s="12"/>
      <c r="EBX36" s="12"/>
      <c r="EBY36" s="12"/>
      <c r="EBZ36" s="12"/>
      <c r="ECA36" s="12"/>
      <c r="ECB36" s="12"/>
      <c r="ECC36" s="12"/>
      <c r="ECD36" s="12"/>
      <c r="ECE36" s="12"/>
      <c r="ECF36" s="12"/>
      <c r="ECG36" s="12"/>
      <c r="ECH36" s="12"/>
      <c r="ECI36" s="12"/>
      <c r="ECJ36" s="12"/>
      <c r="ECK36" s="12"/>
      <c r="ECL36" s="12"/>
      <c r="ECM36" s="12"/>
      <c r="ECN36" s="12"/>
      <c r="ECO36" s="12"/>
      <c r="ECP36" s="12"/>
      <c r="ECQ36" s="12"/>
      <c r="ECR36" s="12"/>
      <c r="ECS36" s="12"/>
      <c r="ECT36" s="12"/>
      <c r="ECU36" s="12"/>
      <c r="ECV36" s="12"/>
      <c r="ECW36" s="12"/>
      <c r="ECX36" s="12"/>
      <c r="ECY36" s="12"/>
      <c r="ECZ36" s="12"/>
      <c r="EDA36" s="12"/>
      <c r="EDB36" s="12"/>
      <c r="EDC36" s="12"/>
      <c r="EDD36" s="12"/>
      <c r="EDE36" s="12"/>
      <c r="EDF36" s="12"/>
      <c r="EDG36" s="12"/>
      <c r="EDH36" s="12"/>
      <c r="EDI36" s="12"/>
      <c r="EDJ36" s="12"/>
      <c r="EDK36" s="12"/>
      <c r="EDL36" s="12"/>
      <c r="EDM36" s="12"/>
      <c r="EDN36" s="12"/>
      <c r="EDO36" s="12"/>
      <c r="EDP36" s="12"/>
      <c r="EDQ36" s="12"/>
      <c r="EDR36" s="12"/>
      <c r="EDS36" s="12"/>
      <c r="EDT36" s="12"/>
      <c r="EDU36" s="12"/>
      <c r="EDV36" s="12"/>
      <c r="EDW36" s="12"/>
      <c r="EDX36" s="12"/>
      <c r="EDY36" s="12"/>
      <c r="EDZ36" s="12"/>
      <c r="EEA36" s="12"/>
      <c r="EEB36" s="12"/>
      <c r="EEC36" s="12"/>
      <c r="EED36" s="12"/>
      <c r="EEE36" s="12"/>
      <c r="EEF36" s="12"/>
      <c r="EEG36" s="12"/>
      <c r="EEH36" s="12"/>
      <c r="EEI36" s="12"/>
      <c r="EEJ36" s="12"/>
      <c r="EEK36" s="12"/>
      <c r="EEL36" s="12"/>
      <c r="EEM36" s="12"/>
      <c r="EEN36" s="12"/>
      <c r="EEO36" s="12"/>
      <c r="EEP36" s="12"/>
      <c r="EEQ36" s="12"/>
      <c r="EER36" s="12"/>
      <c r="EES36" s="12"/>
      <c r="EET36" s="12"/>
      <c r="EEU36" s="12"/>
      <c r="EEV36" s="12"/>
      <c r="EEW36" s="12"/>
      <c r="EEX36" s="12"/>
      <c r="EEY36" s="12"/>
      <c r="EEZ36" s="12"/>
      <c r="EFA36" s="12"/>
      <c r="EFB36" s="12"/>
      <c r="EFC36" s="12"/>
      <c r="EFD36" s="12"/>
      <c r="EFE36" s="12"/>
      <c r="EFF36" s="12"/>
      <c r="EFG36" s="12"/>
      <c r="EFH36" s="12"/>
      <c r="EFI36" s="12"/>
      <c r="EFJ36" s="12"/>
      <c r="EFK36" s="12"/>
      <c r="EFL36" s="12"/>
      <c r="EFM36" s="12"/>
      <c r="EFN36" s="12"/>
      <c r="EFO36" s="12"/>
      <c r="EFP36" s="12"/>
      <c r="EFQ36" s="12"/>
      <c r="EFR36" s="12"/>
      <c r="EFS36" s="12"/>
      <c r="EFT36" s="12"/>
      <c r="EFU36" s="12"/>
      <c r="EFV36" s="12"/>
      <c r="EFW36" s="12"/>
      <c r="EFX36" s="12"/>
      <c r="EFY36" s="12"/>
      <c r="EFZ36" s="12"/>
      <c r="EGA36" s="12"/>
      <c r="EGB36" s="12"/>
      <c r="EGC36" s="12"/>
      <c r="EGD36" s="12"/>
      <c r="EGE36" s="12"/>
      <c r="EGF36" s="12"/>
      <c r="EGG36" s="12"/>
      <c r="EGH36" s="12"/>
      <c r="EGI36" s="12"/>
      <c r="EGJ36" s="12"/>
      <c r="EGK36" s="12"/>
      <c r="EGL36" s="12"/>
      <c r="EGM36" s="12"/>
      <c r="EGN36" s="12"/>
      <c r="EGO36" s="12"/>
      <c r="EGP36" s="12"/>
      <c r="EGQ36" s="12"/>
      <c r="EGR36" s="12"/>
      <c r="EGS36" s="12"/>
      <c r="EGT36" s="12"/>
      <c r="EGU36" s="12"/>
      <c r="EGV36" s="12"/>
      <c r="EGW36" s="12"/>
      <c r="EGX36" s="12"/>
      <c r="EGY36" s="12"/>
      <c r="EGZ36" s="12"/>
      <c r="EHA36" s="12"/>
      <c r="EHB36" s="12"/>
      <c r="EHC36" s="12"/>
      <c r="EHD36" s="12"/>
      <c r="EHE36" s="12"/>
      <c r="EHF36" s="12"/>
      <c r="EHG36" s="12"/>
      <c r="EHH36" s="12"/>
      <c r="EHI36" s="12"/>
      <c r="EHJ36" s="12"/>
      <c r="EHK36" s="12"/>
      <c r="EHL36" s="12"/>
      <c r="EHM36" s="12"/>
      <c r="EHN36" s="12"/>
      <c r="EHO36" s="12"/>
      <c r="EHP36" s="12"/>
      <c r="EHQ36" s="12"/>
      <c r="EHR36" s="12"/>
      <c r="EHS36" s="12"/>
      <c r="EHT36" s="12"/>
      <c r="EHU36" s="12"/>
      <c r="EHV36" s="12"/>
      <c r="EHW36" s="12"/>
      <c r="EHX36" s="12"/>
      <c r="EHY36" s="12"/>
      <c r="EHZ36" s="12"/>
      <c r="EIA36" s="12"/>
      <c r="EIB36" s="12"/>
      <c r="EIC36" s="12"/>
      <c r="EID36" s="12"/>
      <c r="EIE36" s="12"/>
      <c r="EIF36" s="12"/>
      <c r="EIG36" s="12"/>
      <c r="EIH36" s="12"/>
      <c r="EII36" s="12"/>
      <c r="EIJ36" s="12"/>
      <c r="EIK36" s="12"/>
      <c r="EIL36" s="12"/>
      <c r="EIM36" s="12"/>
      <c r="EIN36" s="12"/>
      <c r="EIO36" s="12"/>
      <c r="EIP36" s="12"/>
      <c r="EIQ36" s="12"/>
      <c r="EIR36" s="12"/>
      <c r="EIS36" s="12"/>
      <c r="EIT36" s="12"/>
      <c r="EIU36" s="12"/>
      <c r="EIV36" s="12"/>
      <c r="EIW36" s="12"/>
      <c r="EIX36" s="12"/>
      <c r="EIY36" s="12"/>
      <c r="EIZ36" s="12"/>
      <c r="EJA36" s="12"/>
      <c r="EJB36" s="12"/>
      <c r="EJC36" s="12"/>
      <c r="EJD36" s="12"/>
      <c r="EJE36" s="12"/>
      <c r="EJF36" s="12"/>
      <c r="EJG36" s="12"/>
      <c r="EJH36" s="12"/>
      <c r="EJI36" s="12"/>
      <c r="EJJ36" s="12"/>
      <c r="EJK36" s="12"/>
      <c r="EJL36" s="12"/>
      <c r="EJM36" s="12"/>
      <c r="EJN36" s="12"/>
      <c r="EJO36" s="12"/>
      <c r="EJP36" s="12"/>
      <c r="EJQ36" s="12"/>
      <c r="EJR36" s="12"/>
      <c r="EJS36" s="12"/>
      <c r="EJT36" s="12"/>
      <c r="EJU36" s="12"/>
      <c r="EJV36" s="12"/>
      <c r="EJW36" s="12"/>
      <c r="EJX36" s="12"/>
      <c r="EJY36" s="12"/>
      <c r="EJZ36" s="12"/>
      <c r="EKA36" s="12"/>
      <c r="EKB36" s="12"/>
      <c r="EKC36" s="12"/>
      <c r="EKD36" s="12"/>
      <c r="EKE36" s="12"/>
      <c r="EKF36" s="12"/>
      <c r="EKG36" s="12"/>
      <c r="EKH36" s="12"/>
      <c r="EKI36" s="12"/>
      <c r="EKJ36" s="12"/>
      <c r="EKK36" s="12"/>
      <c r="EKL36" s="12"/>
      <c r="EKM36" s="12"/>
      <c r="EKN36" s="12"/>
      <c r="EKO36" s="12"/>
      <c r="EKP36" s="12"/>
      <c r="EKQ36" s="12"/>
      <c r="EKR36" s="12"/>
      <c r="EKS36" s="12"/>
      <c r="EKT36" s="12"/>
      <c r="EKU36" s="12"/>
      <c r="EKV36" s="12"/>
      <c r="EKW36" s="12"/>
      <c r="EKX36" s="12"/>
      <c r="EKY36" s="12"/>
      <c r="EKZ36" s="12"/>
      <c r="ELA36" s="12"/>
      <c r="ELB36" s="12"/>
      <c r="ELC36" s="12"/>
      <c r="ELD36" s="12"/>
      <c r="ELE36" s="12"/>
      <c r="ELF36" s="12"/>
      <c r="ELG36" s="12"/>
      <c r="ELH36" s="12"/>
      <c r="ELI36" s="12"/>
      <c r="ELJ36" s="12"/>
      <c r="ELK36" s="12"/>
      <c r="ELL36" s="12"/>
      <c r="ELM36" s="12"/>
      <c r="ELN36" s="12"/>
      <c r="ELO36" s="12"/>
      <c r="ELP36" s="12"/>
      <c r="ELQ36" s="12"/>
      <c r="ELR36" s="12"/>
      <c r="ELS36" s="12"/>
      <c r="ELT36" s="12"/>
      <c r="ELU36" s="12"/>
      <c r="ELV36" s="12"/>
      <c r="ELW36" s="12"/>
      <c r="ELX36" s="12"/>
      <c r="ELY36" s="12"/>
      <c r="ELZ36" s="12"/>
      <c r="EMA36" s="12"/>
      <c r="EMB36" s="12"/>
      <c r="EMC36" s="12"/>
      <c r="EMD36" s="12"/>
      <c r="EME36" s="12"/>
      <c r="EMF36" s="12"/>
      <c r="EMG36" s="12"/>
      <c r="EMH36" s="12"/>
      <c r="EMI36" s="12"/>
      <c r="EMJ36" s="12"/>
      <c r="EMK36" s="12"/>
      <c r="EML36" s="12"/>
      <c r="EMM36" s="12"/>
      <c r="EMN36" s="12"/>
      <c r="EMO36" s="12"/>
      <c r="EMP36" s="12"/>
      <c r="EMQ36" s="12"/>
      <c r="EMR36" s="12"/>
      <c r="EMS36" s="12"/>
      <c r="EMT36" s="12"/>
      <c r="EMU36" s="12"/>
      <c r="EMV36" s="12"/>
      <c r="EMW36" s="12"/>
      <c r="EMX36" s="12"/>
      <c r="EMY36" s="12"/>
      <c r="EMZ36" s="12"/>
      <c r="ENA36" s="12"/>
      <c r="ENB36" s="12"/>
      <c r="ENC36" s="12"/>
      <c r="END36" s="12"/>
      <c r="ENE36" s="12"/>
      <c r="ENF36" s="12"/>
      <c r="ENG36" s="12"/>
      <c r="ENH36" s="12"/>
      <c r="ENI36" s="12"/>
      <c r="ENJ36" s="12"/>
      <c r="ENK36" s="12"/>
      <c r="ENL36" s="12"/>
      <c r="ENM36" s="12"/>
      <c r="ENN36" s="12"/>
      <c r="ENO36" s="12"/>
      <c r="ENP36" s="12"/>
      <c r="ENQ36" s="12"/>
      <c r="ENR36" s="12"/>
      <c r="ENS36" s="12"/>
      <c r="ENT36" s="12"/>
      <c r="ENU36" s="12"/>
      <c r="ENV36" s="12"/>
      <c r="ENW36" s="12"/>
      <c r="ENX36" s="12"/>
      <c r="ENY36" s="12"/>
      <c r="ENZ36" s="12"/>
      <c r="EOA36" s="12"/>
      <c r="EOB36" s="12"/>
      <c r="EOC36" s="12"/>
      <c r="EOD36" s="12"/>
      <c r="EOE36" s="12"/>
      <c r="EOF36" s="12"/>
      <c r="EOG36" s="12"/>
      <c r="EOH36" s="12"/>
      <c r="EOI36" s="12"/>
      <c r="EOJ36" s="12"/>
      <c r="EOK36" s="12"/>
      <c r="EOL36" s="12"/>
      <c r="EOM36" s="12"/>
      <c r="EON36" s="12"/>
      <c r="EOO36" s="12"/>
      <c r="EOP36" s="12"/>
      <c r="EOQ36" s="12"/>
      <c r="EOR36" s="12"/>
      <c r="EOS36" s="12"/>
      <c r="EOT36" s="12"/>
      <c r="EOU36" s="12"/>
      <c r="EOV36" s="12"/>
      <c r="EOW36" s="12"/>
      <c r="EOX36" s="12"/>
      <c r="EOY36" s="12"/>
      <c r="EOZ36" s="12"/>
      <c r="EPA36" s="12"/>
      <c r="EPB36" s="12"/>
      <c r="EPC36" s="12"/>
      <c r="EPD36" s="12"/>
      <c r="EPE36" s="12"/>
      <c r="EPF36" s="12"/>
      <c r="EPG36" s="12"/>
      <c r="EPH36" s="12"/>
      <c r="EPI36" s="12"/>
      <c r="EPJ36" s="12"/>
      <c r="EPK36" s="12"/>
      <c r="EPL36" s="12"/>
      <c r="EPM36" s="12"/>
      <c r="EPN36" s="12"/>
      <c r="EPO36" s="12"/>
      <c r="EPP36" s="12"/>
      <c r="EPQ36" s="12"/>
      <c r="EPR36" s="12"/>
      <c r="EPS36" s="12"/>
      <c r="EPT36" s="12"/>
      <c r="EPU36" s="12"/>
      <c r="EPV36" s="12"/>
      <c r="EPW36" s="12"/>
      <c r="EPX36" s="12"/>
      <c r="EPY36" s="12"/>
      <c r="EPZ36" s="12"/>
      <c r="EQA36" s="12"/>
      <c r="EQB36" s="12"/>
      <c r="EQC36" s="12"/>
      <c r="EQD36" s="12"/>
      <c r="EQE36" s="12"/>
      <c r="EQF36" s="12"/>
      <c r="EQG36" s="12"/>
      <c r="EQH36" s="12"/>
      <c r="EQI36" s="12"/>
      <c r="EQJ36" s="12"/>
      <c r="EQK36" s="12"/>
      <c r="EQL36" s="12"/>
      <c r="EQM36" s="12"/>
      <c r="EQN36" s="12"/>
      <c r="EQO36" s="12"/>
      <c r="EQP36" s="12"/>
      <c r="EQQ36" s="12"/>
      <c r="EQR36" s="12"/>
      <c r="EQS36" s="12"/>
      <c r="EQT36" s="12"/>
      <c r="EQU36" s="12"/>
      <c r="EQV36" s="12"/>
      <c r="EQW36" s="12"/>
      <c r="EQX36" s="12"/>
      <c r="EQY36" s="12"/>
      <c r="EQZ36" s="12"/>
      <c r="ERA36" s="12"/>
      <c r="ERB36" s="12"/>
      <c r="ERC36" s="12"/>
      <c r="ERD36" s="12"/>
      <c r="ERE36" s="12"/>
      <c r="ERF36" s="12"/>
      <c r="ERG36" s="12"/>
      <c r="ERH36" s="12"/>
      <c r="ERI36" s="12"/>
      <c r="ERJ36" s="12"/>
      <c r="ERK36" s="12"/>
      <c r="ERL36" s="12"/>
      <c r="ERM36" s="12"/>
      <c r="ERN36" s="12"/>
      <c r="ERO36" s="12"/>
      <c r="ERP36" s="12"/>
      <c r="ERQ36" s="12"/>
      <c r="ERR36" s="12"/>
      <c r="ERS36" s="12"/>
      <c r="ERT36" s="12"/>
      <c r="ERU36" s="12"/>
      <c r="ERV36" s="12"/>
      <c r="ERW36" s="12"/>
      <c r="ERX36" s="12"/>
      <c r="ERY36" s="12"/>
      <c r="ERZ36" s="12"/>
      <c r="ESA36" s="12"/>
      <c r="ESB36" s="12"/>
      <c r="ESC36" s="12"/>
      <c r="ESD36" s="12"/>
      <c r="ESE36" s="12"/>
      <c r="ESF36" s="12"/>
      <c r="ESG36" s="12"/>
      <c r="ESH36" s="12"/>
      <c r="ESI36" s="12"/>
      <c r="ESJ36" s="12"/>
      <c r="ESK36" s="12"/>
      <c r="ESL36" s="12"/>
      <c r="ESM36" s="12"/>
      <c r="ESN36" s="12"/>
      <c r="ESO36" s="12"/>
      <c r="ESP36" s="12"/>
      <c r="ESQ36" s="12"/>
      <c r="ESR36" s="12"/>
      <c r="ESS36" s="12"/>
      <c r="EST36" s="12"/>
      <c r="ESU36" s="12"/>
      <c r="ESV36" s="12"/>
      <c r="ESW36" s="12"/>
      <c r="ESX36" s="12"/>
      <c r="ESY36" s="12"/>
      <c r="ESZ36" s="12"/>
      <c r="ETA36" s="12"/>
      <c r="ETB36" s="12"/>
      <c r="ETC36" s="12"/>
      <c r="ETD36" s="12"/>
      <c r="ETE36" s="12"/>
      <c r="ETF36" s="12"/>
      <c r="ETG36" s="12"/>
      <c r="ETH36" s="12"/>
      <c r="ETI36" s="12"/>
      <c r="ETJ36" s="12"/>
      <c r="ETK36" s="12"/>
      <c r="ETL36" s="12"/>
      <c r="ETM36" s="12"/>
      <c r="ETN36" s="12"/>
      <c r="ETO36" s="12"/>
      <c r="ETP36" s="12"/>
      <c r="ETQ36" s="12"/>
      <c r="ETR36" s="12"/>
      <c r="ETS36" s="12"/>
      <c r="ETT36" s="12"/>
      <c r="ETU36" s="12"/>
      <c r="ETV36" s="12"/>
      <c r="ETW36" s="12"/>
      <c r="ETX36" s="12"/>
      <c r="ETY36" s="12"/>
      <c r="ETZ36" s="12"/>
      <c r="EUA36" s="12"/>
      <c r="EUB36" s="12"/>
      <c r="EUC36" s="12"/>
      <c r="EUD36" s="12"/>
      <c r="EUE36" s="12"/>
      <c r="EUF36" s="12"/>
      <c r="EUG36" s="12"/>
      <c r="EUH36" s="12"/>
      <c r="EUI36" s="12"/>
      <c r="EUJ36" s="12"/>
      <c r="EUK36" s="12"/>
      <c r="EUL36" s="12"/>
      <c r="EUM36" s="12"/>
      <c r="EUN36" s="12"/>
      <c r="EUO36" s="12"/>
      <c r="EUP36" s="12"/>
      <c r="EUQ36" s="12"/>
      <c r="EUR36" s="12"/>
      <c r="EUS36" s="12"/>
      <c r="EUT36" s="12"/>
      <c r="EUU36" s="12"/>
      <c r="EUV36" s="12"/>
      <c r="EUW36" s="12"/>
      <c r="EUX36" s="12"/>
      <c r="EUY36" s="12"/>
      <c r="EUZ36" s="12"/>
      <c r="EVA36" s="12"/>
      <c r="EVB36" s="12"/>
      <c r="EVC36" s="12"/>
      <c r="EVD36" s="12"/>
      <c r="EVE36" s="12"/>
      <c r="EVF36" s="12"/>
      <c r="EVG36" s="12"/>
      <c r="EVH36" s="12"/>
      <c r="EVI36" s="12"/>
      <c r="EVJ36" s="12"/>
      <c r="EVK36" s="12"/>
      <c r="EVL36" s="12"/>
      <c r="EVM36" s="12"/>
      <c r="EVN36" s="12"/>
      <c r="EVO36" s="12"/>
      <c r="EVP36" s="12"/>
      <c r="EVQ36" s="12"/>
      <c r="EVR36" s="12"/>
      <c r="EVS36" s="12"/>
      <c r="EVT36" s="12"/>
      <c r="EVU36" s="12"/>
      <c r="EVV36" s="12"/>
      <c r="EVW36" s="12"/>
      <c r="EVX36" s="12"/>
      <c r="EVY36" s="12"/>
      <c r="EVZ36" s="12"/>
      <c r="EWA36" s="12"/>
      <c r="EWB36" s="12"/>
      <c r="EWC36" s="12"/>
      <c r="EWD36" s="12"/>
      <c r="EWE36" s="12"/>
      <c r="EWF36" s="12"/>
      <c r="EWG36" s="12"/>
      <c r="EWH36" s="12"/>
      <c r="EWI36" s="12"/>
      <c r="EWJ36" s="12"/>
      <c r="EWK36" s="12"/>
      <c r="EWL36" s="12"/>
      <c r="EWM36" s="12"/>
      <c r="EWN36" s="12"/>
      <c r="EWO36" s="12"/>
      <c r="EWP36" s="12"/>
      <c r="EWQ36" s="12"/>
      <c r="EWR36" s="12"/>
      <c r="EWS36" s="12"/>
      <c r="EWT36" s="12"/>
      <c r="EWU36" s="12"/>
      <c r="EWV36" s="12"/>
      <c r="EWW36" s="12"/>
      <c r="EWX36" s="12"/>
      <c r="EWY36" s="12"/>
      <c r="EWZ36" s="12"/>
      <c r="EXA36" s="12"/>
      <c r="EXB36" s="12"/>
      <c r="EXC36" s="12"/>
      <c r="EXD36" s="12"/>
      <c r="EXE36" s="12"/>
      <c r="EXF36" s="12"/>
      <c r="EXG36" s="12"/>
      <c r="EXH36" s="12"/>
      <c r="EXI36" s="12"/>
      <c r="EXJ36" s="12"/>
      <c r="EXK36" s="12"/>
      <c r="EXL36" s="12"/>
      <c r="EXM36" s="12"/>
      <c r="EXN36" s="12"/>
      <c r="EXO36" s="12"/>
      <c r="EXP36" s="12"/>
      <c r="EXQ36" s="12"/>
      <c r="EXR36" s="12"/>
      <c r="EXS36" s="12"/>
      <c r="EXT36" s="12"/>
      <c r="EXU36" s="12"/>
      <c r="EXV36" s="12"/>
      <c r="EXW36" s="12"/>
      <c r="EXX36" s="12"/>
      <c r="EXY36" s="12"/>
      <c r="EXZ36" s="12"/>
      <c r="EYA36" s="12"/>
      <c r="EYB36" s="12"/>
      <c r="EYC36" s="12"/>
      <c r="EYD36" s="12"/>
      <c r="EYE36" s="12"/>
      <c r="EYF36" s="12"/>
      <c r="EYG36" s="12"/>
      <c r="EYH36" s="12"/>
      <c r="EYI36" s="12"/>
      <c r="EYJ36" s="12"/>
      <c r="EYK36" s="12"/>
      <c r="EYL36" s="12"/>
      <c r="EYM36" s="12"/>
      <c r="EYN36" s="12"/>
      <c r="EYO36" s="12"/>
      <c r="EYP36" s="12"/>
      <c r="EYQ36" s="12"/>
      <c r="EYR36" s="12"/>
      <c r="EYS36" s="12"/>
      <c r="EYT36" s="12"/>
      <c r="EYU36" s="12"/>
      <c r="EYV36" s="12"/>
      <c r="EYW36" s="12"/>
      <c r="EYX36" s="12"/>
      <c r="EYY36" s="12"/>
      <c r="EYZ36" s="12"/>
      <c r="EZA36" s="12"/>
      <c r="EZB36" s="12"/>
      <c r="EZC36" s="12"/>
      <c r="EZD36" s="12"/>
      <c r="EZE36" s="12"/>
      <c r="EZF36" s="12"/>
      <c r="EZG36" s="12"/>
      <c r="EZH36" s="12"/>
      <c r="EZI36" s="12"/>
      <c r="EZJ36" s="12"/>
      <c r="EZK36" s="12"/>
      <c r="EZL36" s="12"/>
      <c r="EZM36" s="12"/>
      <c r="EZN36" s="12"/>
      <c r="EZO36" s="12"/>
      <c r="EZP36" s="12"/>
      <c r="EZQ36" s="12"/>
      <c r="EZR36" s="12"/>
      <c r="EZS36" s="12"/>
      <c r="EZT36" s="12"/>
      <c r="EZU36" s="12"/>
      <c r="EZV36" s="12"/>
      <c r="EZW36" s="12"/>
      <c r="EZX36" s="12"/>
      <c r="EZY36" s="12"/>
      <c r="EZZ36" s="12"/>
      <c r="FAA36" s="12"/>
      <c r="FAB36" s="12"/>
      <c r="FAC36" s="12"/>
      <c r="FAD36" s="12"/>
      <c r="FAE36" s="12"/>
      <c r="FAF36" s="12"/>
      <c r="FAG36" s="12"/>
      <c r="FAH36" s="12"/>
      <c r="FAI36" s="12"/>
      <c r="FAJ36" s="12"/>
      <c r="FAK36" s="12"/>
      <c r="FAL36" s="12"/>
      <c r="FAM36" s="12"/>
      <c r="FAN36" s="12"/>
      <c r="FAO36" s="12"/>
      <c r="FAP36" s="12"/>
      <c r="FAQ36" s="12"/>
      <c r="FAR36" s="12"/>
      <c r="FAS36" s="12"/>
      <c r="FAT36" s="12"/>
      <c r="FAU36" s="12"/>
      <c r="FAV36" s="12"/>
      <c r="FAW36" s="12"/>
      <c r="FAX36" s="12"/>
      <c r="FAY36" s="12"/>
      <c r="FAZ36" s="12"/>
      <c r="FBA36" s="12"/>
      <c r="FBB36" s="12"/>
      <c r="FBC36" s="12"/>
      <c r="FBD36" s="12"/>
      <c r="FBE36" s="12"/>
      <c r="FBF36" s="12"/>
      <c r="FBG36" s="12"/>
      <c r="FBH36" s="12"/>
      <c r="FBI36" s="12"/>
      <c r="FBJ36" s="12"/>
      <c r="FBK36" s="12"/>
      <c r="FBL36" s="12"/>
      <c r="FBM36" s="12"/>
      <c r="FBN36" s="12"/>
      <c r="FBO36" s="12"/>
      <c r="FBP36" s="12"/>
      <c r="FBQ36" s="12"/>
      <c r="FBR36" s="12"/>
      <c r="FBS36" s="12"/>
      <c r="FBT36" s="12"/>
      <c r="FBU36" s="12"/>
      <c r="FBV36" s="12"/>
      <c r="FBW36" s="12"/>
      <c r="FBX36" s="12"/>
      <c r="FBY36" s="12"/>
      <c r="FBZ36" s="12"/>
      <c r="FCA36" s="12"/>
      <c r="FCB36" s="12"/>
      <c r="FCC36" s="12"/>
      <c r="FCD36" s="12"/>
      <c r="FCE36" s="12"/>
      <c r="FCF36" s="12"/>
      <c r="FCG36" s="12"/>
      <c r="FCH36" s="12"/>
      <c r="FCI36" s="12"/>
      <c r="FCJ36" s="12"/>
      <c r="FCK36" s="12"/>
      <c r="FCL36" s="12"/>
      <c r="FCM36" s="12"/>
      <c r="FCN36" s="12"/>
      <c r="FCO36" s="12"/>
      <c r="FCP36" s="12"/>
      <c r="FCQ36" s="12"/>
      <c r="FCR36" s="12"/>
      <c r="FCS36" s="12"/>
      <c r="FCT36" s="12"/>
      <c r="FCU36" s="12"/>
      <c r="FCV36" s="12"/>
      <c r="FCW36" s="12"/>
      <c r="FCX36" s="12"/>
      <c r="FCY36" s="12"/>
      <c r="FCZ36" s="12"/>
      <c r="FDA36" s="12"/>
      <c r="FDB36" s="12"/>
      <c r="FDC36" s="12"/>
      <c r="FDD36" s="12"/>
      <c r="FDE36" s="12"/>
      <c r="FDF36" s="12"/>
      <c r="FDG36" s="12"/>
      <c r="FDH36" s="12"/>
      <c r="FDI36" s="12"/>
      <c r="FDJ36" s="12"/>
      <c r="FDK36" s="12"/>
      <c r="FDL36" s="12"/>
      <c r="FDM36" s="12"/>
      <c r="FDN36" s="12"/>
      <c r="FDO36" s="12"/>
      <c r="FDP36" s="12"/>
      <c r="FDQ36" s="12"/>
      <c r="FDR36" s="12"/>
      <c r="FDS36" s="12"/>
      <c r="FDT36" s="12"/>
      <c r="FDU36" s="12"/>
      <c r="FDV36" s="12"/>
      <c r="FDW36" s="12"/>
      <c r="FDX36" s="12"/>
      <c r="FDY36" s="12"/>
      <c r="FDZ36" s="12"/>
      <c r="FEA36" s="12"/>
      <c r="FEB36" s="12"/>
      <c r="FEC36" s="12"/>
      <c r="FED36" s="12"/>
      <c r="FEE36" s="12"/>
      <c r="FEF36" s="12"/>
      <c r="FEG36" s="12"/>
      <c r="FEH36" s="12"/>
      <c r="FEI36" s="12"/>
      <c r="FEJ36" s="12"/>
      <c r="FEK36" s="12"/>
      <c r="FEL36" s="12"/>
      <c r="FEM36" s="12"/>
      <c r="FEN36" s="12"/>
      <c r="FEO36" s="12"/>
      <c r="FEP36" s="12"/>
      <c r="FEQ36" s="12"/>
      <c r="FER36" s="12"/>
      <c r="FES36" s="12"/>
      <c r="FET36" s="12"/>
      <c r="FEU36" s="12"/>
      <c r="FEV36" s="12"/>
      <c r="FEW36" s="12"/>
      <c r="FEX36" s="12"/>
      <c r="FEY36" s="12"/>
      <c r="FEZ36" s="12"/>
      <c r="FFA36" s="12"/>
      <c r="FFB36" s="12"/>
      <c r="FFC36" s="12"/>
      <c r="FFD36" s="12"/>
      <c r="FFE36" s="12"/>
      <c r="FFF36" s="12"/>
      <c r="FFG36" s="12"/>
      <c r="FFH36" s="12"/>
      <c r="FFI36" s="12"/>
      <c r="FFJ36" s="12"/>
      <c r="FFK36" s="12"/>
      <c r="FFL36" s="12"/>
      <c r="FFM36" s="12"/>
      <c r="FFN36" s="12"/>
      <c r="FFO36" s="12"/>
      <c r="FFP36" s="12"/>
      <c r="FFQ36" s="12"/>
      <c r="FFR36" s="12"/>
      <c r="FFS36" s="12"/>
      <c r="FFT36" s="12"/>
      <c r="FFU36" s="12"/>
      <c r="FFV36" s="12"/>
      <c r="FFW36" s="12"/>
      <c r="FFX36" s="12"/>
      <c r="FFY36" s="12"/>
      <c r="FFZ36" s="12"/>
      <c r="FGA36" s="12"/>
      <c r="FGB36" s="12"/>
      <c r="FGC36" s="12"/>
      <c r="FGD36" s="12"/>
      <c r="FGE36" s="12"/>
      <c r="FGF36" s="12"/>
      <c r="FGG36" s="12"/>
      <c r="FGH36" s="12"/>
      <c r="FGI36" s="12"/>
      <c r="FGJ36" s="12"/>
      <c r="FGK36" s="12"/>
      <c r="FGL36" s="12"/>
      <c r="FGM36" s="12"/>
      <c r="FGN36" s="12"/>
      <c r="FGO36" s="12"/>
      <c r="FGP36" s="12"/>
      <c r="FGQ36" s="12"/>
      <c r="FGR36" s="12"/>
      <c r="FGS36" s="12"/>
      <c r="FGT36" s="12"/>
      <c r="FGU36" s="12"/>
      <c r="FGV36" s="12"/>
      <c r="FGW36" s="12"/>
      <c r="FGX36" s="12"/>
      <c r="FGY36" s="12"/>
      <c r="FGZ36" s="12"/>
      <c r="FHA36" s="12"/>
      <c r="FHB36" s="12"/>
      <c r="FHC36" s="12"/>
      <c r="FHD36" s="12"/>
      <c r="FHE36" s="12"/>
      <c r="FHF36" s="12"/>
      <c r="FHG36" s="12"/>
      <c r="FHH36" s="12"/>
      <c r="FHI36" s="12"/>
      <c r="FHJ36" s="12"/>
      <c r="FHK36" s="12"/>
      <c r="FHL36" s="12"/>
      <c r="FHM36" s="12"/>
      <c r="FHN36" s="12"/>
      <c r="FHO36" s="12"/>
      <c r="FHP36" s="12"/>
      <c r="FHQ36" s="12"/>
      <c r="FHR36" s="12"/>
      <c r="FHS36" s="12"/>
      <c r="FHT36" s="12"/>
      <c r="FHU36" s="12"/>
      <c r="FHV36" s="12"/>
      <c r="FHW36" s="12"/>
      <c r="FHX36" s="12"/>
      <c r="FHY36" s="12"/>
      <c r="FHZ36" s="12"/>
      <c r="FIA36" s="12"/>
      <c r="FIB36" s="12"/>
      <c r="FIC36" s="12"/>
      <c r="FID36" s="12"/>
      <c r="FIE36" s="12"/>
      <c r="FIF36" s="12"/>
      <c r="FIG36" s="12"/>
      <c r="FIH36" s="12"/>
      <c r="FII36" s="12"/>
      <c r="FIJ36" s="12"/>
      <c r="FIK36" s="12"/>
      <c r="FIL36" s="12"/>
      <c r="FIM36" s="12"/>
      <c r="FIN36" s="12"/>
      <c r="FIO36" s="12"/>
      <c r="FIP36" s="12"/>
      <c r="FIQ36" s="12"/>
      <c r="FIR36" s="12"/>
      <c r="FIS36" s="12"/>
      <c r="FIT36" s="12"/>
      <c r="FIU36" s="12"/>
      <c r="FIV36" s="12"/>
      <c r="FIW36" s="12"/>
      <c r="FIX36" s="12"/>
      <c r="FIY36" s="12"/>
      <c r="FIZ36" s="12"/>
      <c r="FJA36" s="12"/>
      <c r="FJB36" s="12"/>
      <c r="FJC36" s="12"/>
      <c r="FJD36" s="12"/>
      <c r="FJE36" s="12"/>
      <c r="FJF36" s="12"/>
      <c r="FJG36" s="12"/>
      <c r="FJH36" s="12"/>
      <c r="FJI36" s="12"/>
      <c r="FJJ36" s="12"/>
      <c r="FJK36" s="12"/>
      <c r="FJL36" s="12"/>
      <c r="FJM36" s="12"/>
      <c r="FJN36" s="12"/>
      <c r="FJO36" s="12"/>
      <c r="FJP36" s="12"/>
      <c r="FJQ36" s="12"/>
      <c r="FJR36" s="12"/>
      <c r="FJS36" s="12"/>
      <c r="FJT36" s="12"/>
      <c r="FJU36" s="12"/>
      <c r="FJV36" s="12"/>
      <c r="FJW36" s="12"/>
      <c r="FJX36" s="12"/>
      <c r="FJY36" s="12"/>
      <c r="FJZ36" s="12"/>
      <c r="FKA36" s="12"/>
      <c r="FKB36" s="12"/>
      <c r="FKC36" s="12"/>
      <c r="FKD36" s="12"/>
      <c r="FKE36" s="12"/>
      <c r="FKF36" s="12"/>
      <c r="FKG36" s="12"/>
      <c r="FKH36" s="12"/>
      <c r="FKI36" s="12"/>
      <c r="FKJ36" s="12"/>
      <c r="FKK36" s="12"/>
      <c r="FKL36" s="12"/>
      <c r="FKM36" s="12"/>
      <c r="FKN36" s="12"/>
      <c r="FKO36" s="12"/>
      <c r="FKP36" s="12"/>
      <c r="FKQ36" s="12"/>
      <c r="FKR36" s="12"/>
      <c r="FKS36" s="12"/>
      <c r="FKT36" s="12"/>
      <c r="FKU36" s="12"/>
      <c r="FKV36" s="12"/>
      <c r="FKW36" s="12"/>
      <c r="FKX36" s="12"/>
      <c r="FKY36" s="12"/>
      <c r="FKZ36" s="12"/>
      <c r="FLA36" s="12"/>
      <c r="FLB36" s="12"/>
      <c r="FLC36" s="12"/>
      <c r="FLD36" s="12"/>
      <c r="FLE36" s="12"/>
      <c r="FLF36" s="12"/>
      <c r="FLG36" s="12"/>
      <c r="FLH36" s="12"/>
      <c r="FLI36" s="12"/>
      <c r="FLJ36" s="12"/>
      <c r="FLK36" s="12"/>
      <c r="FLL36" s="12"/>
      <c r="FLM36" s="12"/>
      <c r="FLN36" s="12"/>
      <c r="FLO36" s="12"/>
      <c r="FLP36" s="12"/>
      <c r="FLQ36" s="12"/>
      <c r="FLR36" s="12"/>
      <c r="FLS36" s="12"/>
      <c r="FLT36" s="12"/>
      <c r="FLU36" s="12"/>
      <c r="FLV36" s="12"/>
      <c r="FLW36" s="12"/>
      <c r="FLX36" s="12"/>
      <c r="FLY36" s="12"/>
      <c r="FLZ36" s="12"/>
      <c r="FMA36" s="12"/>
      <c r="FMB36" s="12"/>
      <c r="FMC36" s="12"/>
      <c r="FMD36" s="12"/>
      <c r="FME36" s="12"/>
      <c r="FMF36" s="12"/>
      <c r="FMG36" s="12"/>
      <c r="FMH36" s="12"/>
      <c r="FMI36" s="12"/>
      <c r="FMJ36" s="12"/>
      <c r="FMK36" s="12"/>
      <c r="FML36" s="12"/>
      <c r="FMM36" s="12"/>
      <c r="FMN36" s="12"/>
      <c r="FMO36" s="12"/>
      <c r="FMP36" s="12"/>
      <c r="FMQ36" s="12"/>
      <c r="FMR36" s="12"/>
      <c r="FMS36" s="12"/>
      <c r="FMT36" s="12"/>
      <c r="FMU36" s="12"/>
      <c r="FMV36" s="12"/>
      <c r="FMW36" s="12"/>
      <c r="FMX36" s="12"/>
      <c r="FMY36" s="12"/>
      <c r="FMZ36" s="12"/>
      <c r="FNA36" s="12"/>
      <c r="FNB36" s="12"/>
      <c r="FNC36" s="12"/>
      <c r="FND36" s="12"/>
      <c r="FNE36" s="12"/>
      <c r="FNF36" s="12"/>
      <c r="FNG36" s="12"/>
      <c r="FNH36" s="12"/>
      <c r="FNI36" s="12"/>
      <c r="FNJ36" s="12"/>
      <c r="FNK36" s="12"/>
      <c r="FNL36" s="12"/>
      <c r="FNM36" s="12"/>
      <c r="FNN36" s="12"/>
      <c r="FNO36" s="12"/>
      <c r="FNP36" s="12"/>
      <c r="FNQ36" s="12"/>
      <c r="FNR36" s="12"/>
      <c r="FNS36" s="12"/>
      <c r="FNT36" s="12"/>
      <c r="FNU36" s="12"/>
      <c r="FNV36" s="12"/>
      <c r="FNW36" s="12"/>
      <c r="FNX36" s="12"/>
      <c r="FNY36" s="12"/>
      <c r="FNZ36" s="12"/>
      <c r="FOA36" s="12"/>
      <c r="FOB36" s="12"/>
      <c r="FOC36" s="12"/>
      <c r="FOD36" s="12"/>
      <c r="FOE36" s="12"/>
      <c r="FOF36" s="12"/>
      <c r="FOG36" s="12"/>
      <c r="FOH36" s="12"/>
      <c r="FOI36" s="12"/>
      <c r="FOJ36" s="12"/>
      <c r="FOK36" s="12"/>
      <c r="FOL36" s="12"/>
      <c r="FOM36" s="12"/>
      <c r="FON36" s="12"/>
      <c r="FOO36" s="12"/>
      <c r="FOP36" s="12"/>
      <c r="FOQ36" s="12"/>
      <c r="FOR36" s="12"/>
      <c r="FOS36" s="12"/>
      <c r="FOT36" s="12"/>
      <c r="FOU36" s="12"/>
      <c r="FOV36" s="12"/>
      <c r="FOW36" s="12"/>
      <c r="FOX36" s="12"/>
      <c r="FOY36" s="12"/>
      <c r="FOZ36" s="12"/>
      <c r="FPA36" s="12"/>
      <c r="FPB36" s="12"/>
      <c r="FPC36" s="12"/>
      <c r="FPD36" s="12"/>
      <c r="FPE36" s="12"/>
      <c r="FPF36" s="12"/>
      <c r="FPG36" s="12"/>
      <c r="FPH36" s="12"/>
      <c r="FPI36" s="12"/>
      <c r="FPJ36" s="12"/>
      <c r="FPK36" s="12"/>
      <c r="FPL36" s="12"/>
      <c r="FPM36" s="12"/>
      <c r="FPN36" s="12"/>
      <c r="FPO36" s="12"/>
      <c r="FPP36" s="12"/>
      <c r="FPQ36" s="12"/>
      <c r="FPR36" s="12"/>
      <c r="FPS36" s="12"/>
      <c r="FPT36" s="12"/>
      <c r="FPU36" s="12"/>
      <c r="FPV36" s="12"/>
      <c r="FPW36" s="12"/>
      <c r="FPX36" s="12"/>
      <c r="FPY36" s="12"/>
      <c r="FPZ36" s="12"/>
      <c r="FQA36" s="12"/>
      <c r="FQB36" s="12"/>
      <c r="FQC36" s="12"/>
      <c r="FQD36" s="12"/>
      <c r="FQE36" s="12"/>
      <c r="FQF36" s="12"/>
      <c r="FQG36" s="12"/>
      <c r="FQH36" s="12"/>
      <c r="FQI36" s="12"/>
      <c r="FQJ36" s="12"/>
      <c r="FQK36" s="12"/>
      <c r="FQL36" s="12"/>
      <c r="FQM36" s="12"/>
      <c r="FQN36" s="12"/>
      <c r="FQO36" s="12"/>
      <c r="FQP36" s="12"/>
      <c r="FQQ36" s="12"/>
      <c r="FQR36" s="12"/>
      <c r="FQS36" s="12"/>
      <c r="FQT36" s="12"/>
      <c r="FQU36" s="12"/>
      <c r="FQV36" s="12"/>
      <c r="FQW36" s="12"/>
      <c r="FQX36" s="12"/>
      <c r="FQY36" s="12"/>
      <c r="FQZ36" s="12"/>
      <c r="FRA36" s="12"/>
      <c r="FRB36" s="12"/>
      <c r="FRC36" s="12"/>
      <c r="FRD36" s="12"/>
      <c r="FRE36" s="12"/>
      <c r="FRF36" s="12"/>
      <c r="FRG36" s="12"/>
      <c r="FRH36" s="12"/>
      <c r="FRI36" s="12"/>
      <c r="FRJ36" s="12"/>
      <c r="FRK36" s="12"/>
      <c r="FRL36" s="12"/>
      <c r="FRM36" s="12"/>
      <c r="FRN36" s="12"/>
      <c r="FRO36" s="12"/>
      <c r="FRP36" s="12"/>
      <c r="FRQ36" s="12"/>
      <c r="FRR36" s="12"/>
      <c r="FRS36" s="12"/>
      <c r="FRT36" s="12"/>
      <c r="FRU36" s="12"/>
      <c r="FRV36" s="12"/>
      <c r="FRW36" s="12"/>
      <c r="FRX36" s="12"/>
      <c r="FRY36" s="12"/>
      <c r="FRZ36" s="12"/>
      <c r="FSA36" s="12"/>
      <c r="FSB36" s="12"/>
      <c r="FSC36" s="12"/>
      <c r="FSD36" s="12"/>
      <c r="FSE36" s="12"/>
      <c r="FSF36" s="12"/>
      <c r="FSG36" s="12"/>
      <c r="FSH36" s="12"/>
      <c r="FSI36" s="12"/>
      <c r="FSJ36" s="12"/>
      <c r="FSK36" s="12"/>
      <c r="FSL36" s="12"/>
      <c r="FSM36" s="12"/>
      <c r="FSN36" s="12"/>
      <c r="FSO36" s="12"/>
      <c r="FSP36" s="12"/>
      <c r="FSQ36" s="12"/>
      <c r="FSR36" s="12"/>
      <c r="FSS36" s="12"/>
      <c r="FST36" s="12"/>
      <c r="FSU36" s="12"/>
      <c r="FSV36" s="12"/>
      <c r="FSW36" s="12"/>
      <c r="FSX36" s="12"/>
      <c r="FSY36" s="12"/>
      <c r="FSZ36" s="12"/>
      <c r="FTA36" s="12"/>
      <c r="FTB36" s="12"/>
      <c r="FTC36" s="12"/>
      <c r="FTD36" s="12"/>
      <c r="FTE36" s="12"/>
      <c r="FTF36" s="12"/>
      <c r="FTG36" s="12"/>
      <c r="FTH36" s="12"/>
      <c r="FTI36" s="12"/>
      <c r="FTJ36" s="12"/>
      <c r="FTK36" s="12"/>
      <c r="FTL36" s="12"/>
      <c r="FTM36" s="12"/>
      <c r="FTN36" s="12"/>
      <c r="FTO36" s="12"/>
      <c r="FTP36" s="12"/>
      <c r="FTQ36" s="12"/>
      <c r="FTR36" s="12"/>
      <c r="FTS36" s="12"/>
      <c r="FTT36" s="12"/>
      <c r="FTU36" s="12"/>
      <c r="FTV36" s="12"/>
      <c r="FTW36" s="12"/>
      <c r="FTX36" s="12"/>
      <c r="FTY36" s="12"/>
      <c r="FTZ36" s="12"/>
      <c r="FUA36" s="12"/>
      <c r="FUB36" s="12"/>
      <c r="FUC36" s="12"/>
      <c r="FUD36" s="12"/>
      <c r="FUE36" s="12"/>
      <c r="FUF36" s="12"/>
      <c r="FUG36" s="12"/>
      <c r="FUH36" s="12"/>
      <c r="FUI36" s="12"/>
      <c r="FUJ36" s="12"/>
      <c r="FUK36" s="12"/>
      <c r="FUL36" s="12"/>
      <c r="FUM36" s="12"/>
      <c r="FUN36" s="12"/>
      <c r="FUO36" s="12"/>
      <c r="FUP36" s="12"/>
      <c r="FUQ36" s="12"/>
      <c r="FUR36" s="12"/>
      <c r="FUS36" s="12"/>
      <c r="FUT36" s="12"/>
      <c r="FUU36" s="12"/>
      <c r="FUV36" s="12"/>
      <c r="FUW36" s="12"/>
      <c r="FUX36" s="12"/>
      <c r="FUY36" s="12"/>
      <c r="FUZ36" s="12"/>
      <c r="FVA36" s="12"/>
      <c r="FVB36" s="12"/>
      <c r="FVC36" s="12"/>
      <c r="FVD36" s="12"/>
      <c r="FVE36" s="12"/>
      <c r="FVF36" s="12"/>
      <c r="FVG36" s="12"/>
      <c r="FVH36" s="12"/>
      <c r="FVI36" s="12"/>
      <c r="FVJ36" s="12"/>
      <c r="FVK36" s="12"/>
      <c r="FVL36" s="12"/>
      <c r="FVM36" s="12"/>
      <c r="FVN36" s="12"/>
      <c r="FVO36" s="12"/>
      <c r="FVP36" s="12"/>
      <c r="FVQ36" s="12"/>
      <c r="FVR36" s="12"/>
      <c r="FVS36" s="12"/>
      <c r="FVT36" s="12"/>
      <c r="FVU36" s="12"/>
      <c r="FVV36" s="12"/>
      <c r="FVW36" s="12"/>
      <c r="FVX36" s="12"/>
      <c r="FVY36" s="12"/>
      <c r="FVZ36" s="12"/>
      <c r="FWA36" s="12"/>
      <c r="FWB36" s="12"/>
      <c r="FWC36" s="12"/>
      <c r="FWD36" s="12"/>
      <c r="FWE36" s="12"/>
      <c r="FWF36" s="12"/>
      <c r="FWG36" s="12"/>
      <c r="FWH36" s="12"/>
      <c r="FWI36" s="12"/>
      <c r="FWJ36" s="12"/>
      <c r="FWK36" s="12"/>
      <c r="FWL36" s="12"/>
      <c r="FWM36" s="12"/>
      <c r="FWN36" s="12"/>
      <c r="FWO36" s="12"/>
      <c r="FWP36" s="12"/>
      <c r="FWQ36" s="12"/>
      <c r="FWR36" s="12"/>
      <c r="FWS36" s="12"/>
      <c r="FWT36" s="12"/>
      <c r="FWU36" s="12"/>
      <c r="FWV36" s="12"/>
      <c r="FWW36" s="12"/>
      <c r="FWX36" s="12"/>
      <c r="FWY36" s="12"/>
      <c r="FWZ36" s="12"/>
      <c r="FXA36" s="12"/>
      <c r="FXB36" s="12"/>
      <c r="FXC36" s="12"/>
      <c r="FXD36" s="12"/>
      <c r="FXE36" s="12"/>
      <c r="FXF36" s="12"/>
      <c r="FXG36" s="12"/>
      <c r="FXH36" s="12"/>
      <c r="FXI36" s="12"/>
      <c r="FXJ36" s="12"/>
      <c r="FXK36" s="12"/>
      <c r="FXL36" s="12"/>
      <c r="FXM36" s="12"/>
      <c r="FXN36" s="12"/>
      <c r="FXO36" s="12"/>
      <c r="FXP36" s="12"/>
      <c r="FXQ36" s="12"/>
      <c r="FXR36" s="12"/>
      <c r="FXS36" s="12"/>
      <c r="FXT36" s="12"/>
      <c r="FXU36" s="12"/>
      <c r="FXV36" s="12"/>
      <c r="FXW36" s="12"/>
      <c r="FXX36" s="12"/>
      <c r="FXY36" s="12"/>
      <c r="FXZ36" s="12"/>
      <c r="FYA36" s="12"/>
      <c r="FYB36" s="12"/>
      <c r="FYC36" s="12"/>
      <c r="FYD36" s="12"/>
      <c r="FYE36" s="12"/>
      <c r="FYF36" s="12"/>
      <c r="FYG36" s="12"/>
      <c r="FYH36" s="12"/>
      <c r="FYI36" s="12"/>
      <c r="FYJ36" s="12"/>
      <c r="FYK36" s="12"/>
      <c r="FYL36" s="12"/>
      <c r="FYM36" s="12"/>
      <c r="FYN36" s="12"/>
      <c r="FYO36" s="12"/>
      <c r="FYP36" s="12"/>
      <c r="FYQ36" s="12"/>
      <c r="FYR36" s="12"/>
      <c r="FYS36" s="12"/>
      <c r="FYT36" s="12"/>
      <c r="FYU36" s="12"/>
      <c r="FYV36" s="12"/>
      <c r="FYW36" s="12"/>
      <c r="FYX36" s="12"/>
      <c r="FYY36" s="12"/>
      <c r="FYZ36" s="12"/>
      <c r="FZA36" s="12"/>
      <c r="FZB36" s="12"/>
      <c r="FZC36" s="12"/>
      <c r="FZD36" s="12"/>
      <c r="FZE36" s="12"/>
      <c r="FZF36" s="12"/>
      <c r="FZG36" s="12"/>
      <c r="FZH36" s="12"/>
      <c r="FZI36" s="12"/>
      <c r="FZJ36" s="12"/>
      <c r="FZK36" s="12"/>
      <c r="FZL36" s="12"/>
      <c r="FZM36" s="12"/>
      <c r="FZN36" s="12"/>
      <c r="FZO36" s="12"/>
      <c r="FZP36" s="12"/>
      <c r="FZQ36" s="12"/>
      <c r="FZR36" s="12"/>
      <c r="FZS36" s="12"/>
      <c r="FZT36" s="12"/>
      <c r="FZU36" s="12"/>
      <c r="FZV36" s="12"/>
      <c r="FZW36" s="12"/>
      <c r="FZX36" s="12"/>
      <c r="FZY36" s="12"/>
      <c r="FZZ36" s="12"/>
      <c r="GAA36" s="12"/>
      <c r="GAB36" s="12"/>
      <c r="GAC36" s="12"/>
      <c r="GAD36" s="12"/>
      <c r="GAE36" s="12"/>
      <c r="GAF36" s="12"/>
      <c r="GAG36" s="12"/>
      <c r="GAH36" s="12"/>
      <c r="GAI36" s="12"/>
      <c r="GAJ36" s="12"/>
      <c r="GAK36" s="12"/>
      <c r="GAL36" s="12"/>
      <c r="GAM36" s="12"/>
      <c r="GAN36" s="12"/>
      <c r="GAO36" s="12"/>
      <c r="GAP36" s="12"/>
      <c r="GAQ36" s="12"/>
      <c r="GAR36" s="12"/>
      <c r="GAS36" s="12"/>
      <c r="GAT36" s="12"/>
      <c r="GAU36" s="12"/>
      <c r="GAV36" s="12"/>
      <c r="GAW36" s="12"/>
      <c r="GAX36" s="12"/>
      <c r="GAY36" s="12"/>
      <c r="GAZ36" s="12"/>
      <c r="GBA36" s="12"/>
      <c r="GBB36" s="12"/>
      <c r="GBC36" s="12"/>
      <c r="GBD36" s="12"/>
      <c r="GBE36" s="12"/>
      <c r="GBF36" s="12"/>
      <c r="GBG36" s="12"/>
      <c r="GBH36" s="12"/>
      <c r="GBI36" s="12"/>
      <c r="GBJ36" s="12"/>
      <c r="GBK36" s="12"/>
      <c r="GBL36" s="12"/>
      <c r="GBM36" s="12"/>
      <c r="GBN36" s="12"/>
      <c r="GBO36" s="12"/>
      <c r="GBP36" s="12"/>
      <c r="GBQ36" s="12"/>
      <c r="GBR36" s="12"/>
      <c r="GBS36" s="12"/>
      <c r="GBT36" s="12"/>
      <c r="GBU36" s="12"/>
      <c r="GBV36" s="12"/>
      <c r="GBW36" s="12"/>
      <c r="GBX36" s="12"/>
      <c r="GBY36" s="12"/>
      <c r="GBZ36" s="12"/>
      <c r="GCA36" s="12"/>
      <c r="GCB36" s="12"/>
      <c r="GCC36" s="12"/>
      <c r="GCD36" s="12"/>
      <c r="GCE36" s="12"/>
      <c r="GCF36" s="12"/>
      <c r="GCG36" s="12"/>
      <c r="GCH36" s="12"/>
      <c r="GCI36" s="12"/>
      <c r="GCJ36" s="12"/>
      <c r="GCK36" s="12"/>
      <c r="GCL36" s="12"/>
      <c r="GCM36" s="12"/>
      <c r="GCN36" s="12"/>
      <c r="GCO36" s="12"/>
      <c r="GCP36" s="12"/>
      <c r="GCQ36" s="12"/>
      <c r="GCR36" s="12"/>
      <c r="GCS36" s="12"/>
      <c r="GCT36" s="12"/>
      <c r="GCU36" s="12"/>
      <c r="GCV36" s="12"/>
      <c r="GCW36" s="12"/>
      <c r="GCX36" s="12"/>
      <c r="GCY36" s="12"/>
      <c r="GCZ36" s="12"/>
      <c r="GDA36" s="12"/>
      <c r="GDB36" s="12"/>
      <c r="GDC36" s="12"/>
      <c r="GDD36" s="12"/>
      <c r="GDE36" s="12"/>
      <c r="GDF36" s="12"/>
      <c r="GDG36" s="12"/>
      <c r="GDH36" s="12"/>
      <c r="GDI36" s="12"/>
      <c r="GDJ36" s="12"/>
      <c r="GDK36" s="12"/>
      <c r="GDL36" s="12"/>
      <c r="GDM36" s="12"/>
      <c r="GDN36" s="12"/>
      <c r="GDO36" s="12"/>
      <c r="GDP36" s="12"/>
      <c r="GDQ36" s="12"/>
      <c r="GDR36" s="12"/>
      <c r="GDS36" s="12"/>
      <c r="GDT36" s="12"/>
      <c r="GDU36" s="12"/>
      <c r="GDV36" s="12"/>
      <c r="GDW36" s="12"/>
      <c r="GDX36" s="12"/>
      <c r="GDY36" s="12"/>
      <c r="GDZ36" s="12"/>
      <c r="GEA36" s="12"/>
      <c r="GEB36" s="12"/>
      <c r="GEC36" s="12"/>
      <c r="GED36" s="12"/>
      <c r="GEE36" s="12"/>
      <c r="GEF36" s="12"/>
      <c r="GEG36" s="12"/>
      <c r="GEH36" s="12"/>
      <c r="GEI36" s="12"/>
      <c r="GEJ36" s="12"/>
      <c r="GEK36" s="12"/>
      <c r="GEL36" s="12"/>
      <c r="GEM36" s="12"/>
      <c r="GEN36" s="12"/>
      <c r="GEO36" s="12"/>
      <c r="GEP36" s="12"/>
      <c r="GEQ36" s="12"/>
      <c r="GER36" s="12"/>
      <c r="GES36" s="12"/>
      <c r="GET36" s="12"/>
      <c r="GEU36" s="12"/>
      <c r="GEV36" s="12"/>
      <c r="GEW36" s="12"/>
      <c r="GEX36" s="12"/>
      <c r="GEY36" s="12"/>
      <c r="GEZ36" s="12"/>
      <c r="GFA36" s="12"/>
      <c r="GFB36" s="12"/>
      <c r="GFC36" s="12"/>
      <c r="GFD36" s="12"/>
      <c r="GFE36" s="12"/>
      <c r="GFF36" s="12"/>
      <c r="GFG36" s="12"/>
      <c r="GFH36" s="12"/>
      <c r="GFI36" s="12"/>
      <c r="GFJ36" s="12"/>
      <c r="GFK36" s="12"/>
      <c r="GFL36" s="12"/>
      <c r="GFM36" s="12"/>
      <c r="GFN36" s="12"/>
      <c r="GFO36" s="12"/>
      <c r="GFP36" s="12"/>
      <c r="GFQ36" s="12"/>
      <c r="GFR36" s="12"/>
      <c r="GFS36" s="12"/>
      <c r="GFT36" s="12"/>
      <c r="GFU36" s="12"/>
      <c r="GFV36" s="12"/>
      <c r="GFW36" s="12"/>
      <c r="GFX36" s="12"/>
      <c r="GFY36" s="12"/>
      <c r="GFZ36" s="12"/>
      <c r="GGA36" s="12"/>
      <c r="GGB36" s="12"/>
      <c r="GGC36" s="12"/>
      <c r="GGD36" s="12"/>
      <c r="GGE36" s="12"/>
      <c r="GGF36" s="12"/>
      <c r="GGG36" s="12"/>
      <c r="GGH36" s="12"/>
      <c r="GGI36" s="12"/>
      <c r="GGJ36" s="12"/>
      <c r="GGK36" s="12"/>
      <c r="GGL36" s="12"/>
      <c r="GGM36" s="12"/>
      <c r="GGN36" s="12"/>
      <c r="GGO36" s="12"/>
      <c r="GGP36" s="12"/>
      <c r="GGQ36" s="12"/>
      <c r="GGR36" s="12"/>
      <c r="GGS36" s="12"/>
      <c r="GGT36" s="12"/>
      <c r="GGU36" s="12"/>
      <c r="GGV36" s="12"/>
      <c r="GGW36" s="12"/>
      <c r="GGX36" s="12"/>
      <c r="GGY36" s="12"/>
      <c r="GGZ36" s="12"/>
      <c r="GHA36" s="12"/>
      <c r="GHB36" s="12"/>
      <c r="GHC36" s="12"/>
      <c r="GHD36" s="12"/>
      <c r="GHE36" s="12"/>
      <c r="GHF36" s="12"/>
      <c r="GHG36" s="12"/>
      <c r="GHH36" s="12"/>
      <c r="GHI36" s="12"/>
      <c r="GHJ36" s="12"/>
      <c r="GHK36" s="12"/>
      <c r="GHL36" s="12"/>
      <c r="GHM36" s="12"/>
      <c r="GHN36" s="12"/>
      <c r="GHO36" s="12"/>
      <c r="GHP36" s="12"/>
      <c r="GHQ36" s="12"/>
      <c r="GHR36" s="12"/>
      <c r="GHS36" s="12"/>
      <c r="GHT36" s="12"/>
      <c r="GHU36" s="12"/>
      <c r="GHV36" s="12"/>
      <c r="GHW36" s="12"/>
      <c r="GHX36" s="12"/>
      <c r="GHY36" s="12"/>
      <c r="GHZ36" s="12"/>
      <c r="GIA36" s="12"/>
      <c r="GIB36" s="12"/>
      <c r="GIC36" s="12"/>
      <c r="GID36" s="12"/>
      <c r="GIE36" s="12"/>
      <c r="GIF36" s="12"/>
      <c r="GIG36" s="12"/>
      <c r="GIH36" s="12"/>
      <c r="GII36" s="12"/>
      <c r="GIJ36" s="12"/>
      <c r="GIK36" s="12"/>
      <c r="GIL36" s="12"/>
      <c r="GIM36" s="12"/>
      <c r="GIN36" s="12"/>
      <c r="GIO36" s="12"/>
      <c r="GIP36" s="12"/>
      <c r="GIQ36" s="12"/>
      <c r="GIR36" s="12"/>
      <c r="GIS36" s="12"/>
      <c r="GIT36" s="12"/>
      <c r="GIU36" s="12"/>
      <c r="GIV36" s="12"/>
      <c r="GIW36" s="12"/>
      <c r="GIX36" s="12"/>
      <c r="GIY36" s="12"/>
      <c r="GIZ36" s="12"/>
      <c r="GJA36" s="12"/>
      <c r="GJB36" s="12"/>
      <c r="GJC36" s="12"/>
      <c r="GJD36" s="12"/>
      <c r="GJE36" s="12"/>
      <c r="GJF36" s="12"/>
      <c r="GJG36" s="12"/>
      <c r="GJH36" s="12"/>
      <c r="GJI36" s="12"/>
      <c r="GJJ36" s="12"/>
      <c r="GJK36" s="12"/>
      <c r="GJL36" s="12"/>
      <c r="GJM36" s="12"/>
      <c r="GJN36" s="12"/>
      <c r="GJO36" s="12"/>
      <c r="GJP36" s="12"/>
      <c r="GJQ36" s="12"/>
      <c r="GJR36" s="12"/>
      <c r="GJS36" s="12"/>
      <c r="GJT36" s="12"/>
      <c r="GJU36" s="12"/>
      <c r="GJV36" s="12"/>
      <c r="GJW36" s="12"/>
      <c r="GJX36" s="12"/>
      <c r="GJY36" s="12"/>
      <c r="GJZ36" s="12"/>
      <c r="GKA36" s="12"/>
      <c r="GKB36" s="12"/>
      <c r="GKC36" s="12"/>
      <c r="GKD36" s="12"/>
      <c r="GKE36" s="12"/>
      <c r="GKF36" s="12"/>
      <c r="GKG36" s="12"/>
      <c r="GKH36" s="12"/>
      <c r="GKI36" s="12"/>
      <c r="GKJ36" s="12"/>
      <c r="GKK36" s="12"/>
      <c r="GKL36" s="12"/>
      <c r="GKM36" s="12"/>
      <c r="GKN36" s="12"/>
      <c r="GKO36" s="12"/>
      <c r="GKP36" s="12"/>
      <c r="GKQ36" s="12"/>
      <c r="GKR36" s="12"/>
      <c r="GKS36" s="12"/>
      <c r="GKT36" s="12"/>
      <c r="GKU36" s="12"/>
      <c r="GKV36" s="12"/>
      <c r="GKW36" s="12"/>
      <c r="GKX36" s="12"/>
      <c r="GKY36" s="12"/>
      <c r="GKZ36" s="12"/>
      <c r="GLA36" s="12"/>
      <c r="GLB36" s="12"/>
      <c r="GLC36" s="12"/>
      <c r="GLD36" s="12"/>
      <c r="GLE36" s="12"/>
      <c r="GLF36" s="12"/>
      <c r="GLG36" s="12"/>
      <c r="GLH36" s="12"/>
      <c r="GLI36" s="12"/>
      <c r="GLJ36" s="12"/>
      <c r="GLK36" s="12"/>
      <c r="GLL36" s="12"/>
      <c r="GLM36" s="12"/>
      <c r="GLN36" s="12"/>
      <c r="GLO36" s="12"/>
      <c r="GLP36" s="12"/>
      <c r="GLQ36" s="12"/>
      <c r="GLR36" s="12"/>
      <c r="GLS36" s="12"/>
      <c r="GLT36" s="12"/>
      <c r="GLU36" s="12"/>
      <c r="GLV36" s="12"/>
      <c r="GLW36" s="12"/>
      <c r="GLX36" s="12"/>
      <c r="GLY36" s="12"/>
      <c r="GLZ36" s="12"/>
      <c r="GMA36" s="12"/>
      <c r="GMB36" s="12"/>
      <c r="GMC36" s="12"/>
      <c r="GMD36" s="12"/>
      <c r="GME36" s="12"/>
      <c r="GMF36" s="12"/>
      <c r="GMG36" s="12"/>
      <c r="GMH36" s="12"/>
      <c r="GMI36" s="12"/>
      <c r="GMJ36" s="12"/>
      <c r="GMK36" s="12"/>
      <c r="GML36" s="12"/>
      <c r="GMM36" s="12"/>
      <c r="GMN36" s="12"/>
      <c r="GMO36" s="12"/>
      <c r="GMP36" s="12"/>
      <c r="GMQ36" s="12"/>
      <c r="GMR36" s="12"/>
      <c r="GMS36" s="12"/>
      <c r="GMT36" s="12"/>
      <c r="GMU36" s="12"/>
      <c r="GMV36" s="12"/>
      <c r="GMW36" s="12"/>
      <c r="GMX36" s="12"/>
      <c r="GMY36" s="12"/>
      <c r="GMZ36" s="12"/>
      <c r="GNA36" s="12"/>
      <c r="GNB36" s="12"/>
      <c r="GNC36" s="12"/>
      <c r="GND36" s="12"/>
      <c r="GNE36" s="12"/>
      <c r="GNF36" s="12"/>
      <c r="GNG36" s="12"/>
      <c r="GNH36" s="12"/>
      <c r="GNI36" s="12"/>
      <c r="GNJ36" s="12"/>
      <c r="GNK36" s="12"/>
      <c r="GNL36" s="12"/>
      <c r="GNM36" s="12"/>
      <c r="GNN36" s="12"/>
      <c r="GNO36" s="12"/>
      <c r="GNP36" s="12"/>
      <c r="GNQ36" s="12"/>
      <c r="GNR36" s="12"/>
      <c r="GNS36" s="12"/>
      <c r="GNT36" s="12"/>
      <c r="GNU36" s="12"/>
      <c r="GNV36" s="12"/>
      <c r="GNW36" s="12"/>
      <c r="GNX36" s="12"/>
      <c r="GNY36" s="12"/>
      <c r="GNZ36" s="12"/>
      <c r="GOA36" s="12"/>
      <c r="GOB36" s="12"/>
      <c r="GOC36" s="12"/>
      <c r="GOD36" s="12"/>
      <c r="GOE36" s="12"/>
      <c r="GOF36" s="12"/>
      <c r="GOG36" s="12"/>
      <c r="GOH36" s="12"/>
      <c r="GOI36" s="12"/>
      <c r="GOJ36" s="12"/>
      <c r="GOK36" s="12"/>
      <c r="GOL36" s="12"/>
      <c r="GOM36" s="12"/>
      <c r="GON36" s="12"/>
      <c r="GOO36" s="12"/>
      <c r="GOP36" s="12"/>
      <c r="GOQ36" s="12"/>
      <c r="GOR36" s="12"/>
      <c r="GOS36" s="12"/>
      <c r="GOT36" s="12"/>
      <c r="GOU36" s="12"/>
      <c r="GOV36" s="12"/>
      <c r="GOW36" s="12"/>
      <c r="GOX36" s="12"/>
      <c r="GOY36" s="12"/>
      <c r="GOZ36" s="12"/>
      <c r="GPA36" s="12"/>
      <c r="GPB36" s="12"/>
      <c r="GPC36" s="12"/>
      <c r="GPD36" s="12"/>
      <c r="GPE36" s="12"/>
      <c r="GPF36" s="12"/>
      <c r="GPG36" s="12"/>
      <c r="GPH36" s="12"/>
      <c r="GPI36" s="12"/>
      <c r="GPJ36" s="12"/>
      <c r="GPK36" s="12"/>
      <c r="GPL36" s="12"/>
      <c r="GPM36" s="12"/>
      <c r="GPN36" s="12"/>
      <c r="GPO36" s="12"/>
      <c r="GPP36" s="12"/>
      <c r="GPQ36" s="12"/>
      <c r="GPR36" s="12"/>
      <c r="GPS36" s="12"/>
      <c r="GPT36" s="12"/>
      <c r="GPU36" s="12"/>
      <c r="GPV36" s="12"/>
      <c r="GPW36" s="12"/>
      <c r="GPX36" s="12"/>
      <c r="GPY36" s="12"/>
      <c r="GPZ36" s="12"/>
      <c r="GQA36" s="12"/>
      <c r="GQB36" s="12"/>
      <c r="GQC36" s="12"/>
      <c r="GQD36" s="12"/>
      <c r="GQE36" s="12"/>
      <c r="GQF36" s="12"/>
      <c r="GQG36" s="12"/>
      <c r="GQH36" s="12"/>
      <c r="GQI36" s="12"/>
      <c r="GQJ36" s="12"/>
      <c r="GQK36" s="12"/>
      <c r="GQL36" s="12"/>
      <c r="GQM36" s="12"/>
      <c r="GQN36" s="12"/>
      <c r="GQO36" s="12"/>
      <c r="GQP36" s="12"/>
      <c r="GQQ36" s="12"/>
      <c r="GQR36" s="12"/>
      <c r="GQS36" s="12"/>
      <c r="GQT36" s="12"/>
      <c r="GQU36" s="12"/>
      <c r="GQV36" s="12"/>
      <c r="GQW36" s="12"/>
      <c r="GQX36" s="12"/>
      <c r="GQY36" s="12"/>
      <c r="GQZ36" s="12"/>
      <c r="GRA36" s="12"/>
      <c r="GRB36" s="12"/>
      <c r="GRC36" s="12"/>
      <c r="GRD36" s="12"/>
      <c r="GRE36" s="12"/>
      <c r="GRF36" s="12"/>
      <c r="GRG36" s="12"/>
      <c r="GRH36" s="12"/>
      <c r="GRI36" s="12"/>
      <c r="GRJ36" s="12"/>
      <c r="GRK36" s="12"/>
      <c r="GRL36" s="12"/>
      <c r="GRM36" s="12"/>
      <c r="GRN36" s="12"/>
      <c r="GRO36" s="12"/>
      <c r="GRP36" s="12"/>
      <c r="GRQ36" s="12"/>
      <c r="GRR36" s="12"/>
      <c r="GRS36" s="12"/>
      <c r="GRT36" s="12"/>
      <c r="GRU36" s="12"/>
      <c r="GRV36" s="12"/>
      <c r="GRW36" s="12"/>
      <c r="GRX36" s="12"/>
      <c r="GRY36" s="12"/>
      <c r="GRZ36" s="12"/>
      <c r="GSA36" s="12"/>
      <c r="GSB36" s="12"/>
      <c r="GSC36" s="12"/>
      <c r="GSD36" s="12"/>
      <c r="GSE36" s="12"/>
      <c r="GSF36" s="12"/>
      <c r="GSG36" s="12"/>
      <c r="GSH36" s="12"/>
      <c r="GSI36" s="12"/>
      <c r="GSJ36" s="12"/>
      <c r="GSK36" s="12"/>
      <c r="GSL36" s="12"/>
      <c r="GSM36" s="12"/>
      <c r="GSN36" s="12"/>
      <c r="GSO36" s="12"/>
      <c r="GSP36" s="12"/>
      <c r="GSQ36" s="12"/>
      <c r="GSR36" s="12"/>
      <c r="GSS36" s="12"/>
      <c r="GST36" s="12"/>
      <c r="GSU36" s="12"/>
      <c r="GSV36" s="12"/>
      <c r="GSW36" s="12"/>
      <c r="GSX36" s="12"/>
      <c r="GSY36" s="12"/>
      <c r="GSZ36" s="12"/>
      <c r="GTA36" s="12"/>
      <c r="GTB36" s="12"/>
      <c r="GTC36" s="12"/>
      <c r="GTD36" s="12"/>
      <c r="GTE36" s="12"/>
      <c r="GTF36" s="12"/>
      <c r="GTG36" s="12"/>
      <c r="GTH36" s="12"/>
      <c r="GTI36" s="12"/>
      <c r="GTJ36" s="12"/>
      <c r="GTK36" s="12"/>
      <c r="GTL36" s="12"/>
      <c r="GTM36" s="12"/>
      <c r="GTN36" s="12"/>
      <c r="GTO36" s="12"/>
      <c r="GTP36" s="12"/>
      <c r="GTQ36" s="12"/>
      <c r="GTR36" s="12"/>
      <c r="GTS36" s="12"/>
      <c r="GTT36" s="12"/>
      <c r="GTU36" s="12"/>
      <c r="GTV36" s="12"/>
      <c r="GTW36" s="12"/>
      <c r="GTX36" s="12"/>
      <c r="GTY36" s="12"/>
      <c r="GTZ36" s="12"/>
      <c r="GUA36" s="12"/>
      <c r="GUB36" s="12"/>
      <c r="GUC36" s="12"/>
      <c r="GUD36" s="12"/>
      <c r="GUE36" s="12"/>
      <c r="GUF36" s="12"/>
      <c r="GUG36" s="12"/>
      <c r="GUH36" s="12"/>
      <c r="GUI36" s="12"/>
      <c r="GUJ36" s="12"/>
      <c r="GUK36" s="12"/>
      <c r="GUL36" s="12"/>
      <c r="GUM36" s="12"/>
      <c r="GUN36" s="12"/>
      <c r="GUO36" s="12"/>
      <c r="GUP36" s="12"/>
      <c r="GUQ36" s="12"/>
      <c r="GUR36" s="12"/>
      <c r="GUS36" s="12"/>
      <c r="GUT36" s="12"/>
      <c r="GUU36" s="12"/>
      <c r="GUV36" s="12"/>
      <c r="GUW36" s="12"/>
      <c r="GUX36" s="12"/>
      <c r="GUY36" s="12"/>
      <c r="GUZ36" s="12"/>
      <c r="GVA36" s="12"/>
      <c r="GVB36" s="12"/>
      <c r="GVC36" s="12"/>
      <c r="GVD36" s="12"/>
      <c r="GVE36" s="12"/>
      <c r="GVF36" s="12"/>
      <c r="GVG36" s="12"/>
      <c r="GVH36" s="12"/>
      <c r="GVI36" s="12"/>
      <c r="GVJ36" s="12"/>
      <c r="GVK36" s="12"/>
      <c r="GVL36" s="12"/>
      <c r="GVM36" s="12"/>
      <c r="GVN36" s="12"/>
      <c r="GVO36" s="12"/>
      <c r="GVP36" s="12"/>
      <c r="GVQ36" s="12"/>
      <c r="GVR36" s="12"/>
      <c r="GVS36" s="12"/>
      <c r="GVT36" s="12"/>
      <c r="GVU36" s="12"/>
      <c r="GVV36" s="12"/>
      <c r="GVW36" s="12"/>
      <c r="GVX36" s="12"/>
      <c r="GVY36" s="12"/>
      <c r="GVZ36" s="12"/>
      <c r="GWA36" s="12"/>
      <c r="GWB36" s="12"/>
      <c r="GWC36" s="12"/>
      <c r="GWD36" s="12"/>
      <c r="GWE36" s="12"/>
      <c r="GWF36" s="12"/>
      <c r="GWG36" s="12"/>
      <c r="GWH36" s="12"/>
      <c r="GWI36" s="12"/>
      <c r="GWJ36" s="12"/>
      <c r="GWK36" s="12"/>
      <c r="GWL36" s="12"/>
      <c r="GWM36" s="12"/>
      <c r="GWN36" s="12"/>
      <c r="GWO36" s="12"/>
      <c r="GWP36" s="12"/>
      <c r="GWQ36" s="12"/>
      <c r="GWR36" s="12"/>
      <c r="GWS36" s="12"/>
      <c r="GWT36" s="12"/>
      <c r="GWU36" s="12"/>
      <c r="GWV36" s="12"/>
      <c r="GWW36" s="12"/>
      <c r="GWX36" s="12"/>
      <c r="GWY36" s="12"/>
      <c r="GWZ36" s="12"/>
      <c r="GXA36" s="12"/>
      <c r="GXB36" s="12"/>
      <c r="GXC36" s="12"/>
      <c r="GXD36" s="12"/>
      <c r="GXE36" s="12"/>
      <c r="GXF36" s="12"/>
      <c r="GXG36" s="12"/>
      <c r="GXH36" s="12"/>
      <c r="GXI36" s="12"/>
      <c r="GXJ36" s="12"/>
      <c r="GXK36" s="12"/>
      <c r="GXL36" s="12"/>
      <c r="GXM36" s="12"/>
      <c r="GXN36" s="12"/>
      <c r="GXO36" s="12"/>
      <c r="GXP36" s="12"/>
      <c r="GXQ36" s="12"/>
      <c r="GXR36" s="12"/>
      <c r="GXS36" s="12"/>
      <c r="GXT36" s="12"/>
      <c r="GXU36" s="12"/>
      <c r="GXV36" s="12"/>
      <c r="GXW36" s="12"/>
      <c r="GXX36" s="12"/>
      <c r="GXY36" s="12"/>
      <c r="GXZ36" s="12"/>
      <c r="GYA36" s="12"/>
      <c r="GYB36" s="12"/>
      <c r="GYC36" s="12"/>
      <c r="GYD36" s="12"/>
      <c r="GYE36" s="12"/>
      <c r="GYF36" s="12"/>
      <c r="GYG36" s="12"/>
      <c r="GYH36" s="12"/>
      <c r="GYI36" s="12"/>
      <c r="GYJ36" s="12"/>
      <c r="GYK36" s="12"/>
      <c r="GYL36" s="12"/>
      <c r="GYM36" s="12"/>
      <c r="GYN36" s="12"/>
      <c r="GYO36" s="12"/>
      <c r="GYP36" s="12"/>
      <c r="GYQ36" s="12"/>
      <c r="GYR36" s="12"/>
      <c r="GYS36" s="12"/>
      <c r="GYT36" s="12"/>
      <c r="GYU36" s="12"/>
      <c r="GYV36" s="12"/>
      <c r="GYW36" s="12"/>
      <c r="GYX36" s="12"/>
      <c r="GYY36" s="12"/>
      <c r="GYZ36" s="12"/>
      <c r="GZA36" s="12"/>
      <c r="GZB36" s="12"/>
      <c r="GZC36" s="12"/>
      <c r="GZD36" s="12"/>
      <c r="GZE36" s="12"/>
      <c r="GZF36" s="12"/>
      <c r="GZG36" s="12"/>
      <c r="GZH36" s="12"/>
      <c r="GZI36" s="12"/>
      <c r="GZJ36" s="12"/>
      <c r="GZK36" s="12"/>
      <c r="GZL36" s="12"/>
      <c r="GZM36" s="12"/>
      <c r="GZN36" s="12"/>
      <c r="GZO36" s="12"/>
      <c r="GZP36" s="12"/>
      <c r="GZQ36" s="12"/>
      <c r="GZR36" s="12"/>
      <c r="GZS36" s="12"/>
      <c r="GZT36" s="12"/>
      <c r="GZU36" s="12"/>
      <c r="GZV36" s="12"/>
      <c r="GZW36" s="12"/>
      <c r="GZX36" s="12"/>
      <c r="GZY36" s="12"/>
      <c r="GZZ36" s="12"/>
      <c r="HAA36" s="12"/>
      <c r="HAB36" s="12"/>
      <c r="HAC36" s="12"/>
      <c r="HAD36" s="12"/>
      <c r="HAE36" s="12"/>
      <c r="HAF36" s="12"/>
      <c r="HAG36" s="12"/>
      <c r="HAH36" s="12"/>
      <c r="HAI36" s="12"/>
      <c r="HAJ36" s="12"/>
      <c r="HAK36" s="12"/>
      <c r="HAL36" s="12"/>
      <c r="HAM36" s="12"/>
      <c r="HAN36" s="12"/>
      <c r="HAO36" s="12"/>
      <c r="HAP36" s="12"/>
      <c r="HAQ36" s="12"/>
      <c r="HAR36" s="12"/>
      <c r="HAS36" s="12"/>
      <c r="HAT36" s="12"/>
      <c r="HAU36" s="12"/>
      <c r="HAV36" s="12"/>
      <c r="HAW36" s="12"/>
      <c r="HAX36" s="12"/>
      <c r="HAY36" s="12"/>
      <c r="HAZ36" s="12"/>
      <c r="HBA36" s="12"/>
      <c r="HBB36" s="12"/>
      <c r="HBC36" s="12"/>
      <c r="HBD36" s="12"/>
      <c r="HBE36" s="12"/>
      <c r="HBF36" s="12"/>
      <c r="HBG36" s="12"/>
      <c r="HBH36" s="12"/>
      <c r="HBI36" s="12"/>
      <c r="HBJ36" s="12"/>
      <c r="HBK36" s="12"/>
      <c r="HBL36" s="12"/>
      <c r="HBM36" s="12"/>
      <c r="HBN36" s="12"/>
      <c r="HBO36" s="12"/>
      <c r="HBP36" s="12"/>
      <c r="HBQ36" s="12"/>
      <c r="HBR36" s="12"/>
      <c r="HBS36" s="12"/>
      <c r="HBT36" s="12"/>
      <c r="HBU36" s="12"/>
      <c r="HBV36" s="12"/>
      <c r="HBW36" s="12"/>
      <c r="HBX36" s="12"/>
      <c r="HBY36" s="12"/>
      <c r="HBZ36" s="12"/>
      <c r="HCA36" s="12"/>
      <c r="HCB36" s="12"/>
      <c r="HCC36" s="12"/>
      <c r="HCD36" s="12"/>
      <c r="HCE36" s="12"/>
      <c r="HCF36" s="12"/>
      <c r="HCG36" s="12"/>
      <c r="HCH36" s="12"/>
      <c r="HCI36" s="12"/>
      <c r="HCJ36" s="12"/>
      <c r="HCK36" s="12"/>
      <c r="HCL36" s="12"/>
      <c r="HCM36" s="12"/>
      <c r="HCN36" s="12"/>
      <c r="HCO36" s="12"/>
      <c r="HCP36" s="12"/>
      <c r="HCQ36" s="12"/>
      <c r="HCR36" s="12"/>
      <c r="HCS36" s="12"/>
      <c r="HCT36" s="12"/>
      <c r="HCU36" s="12"/>
      <c r="HCV36" s="12"/>
      <c r="HCW36" s="12"/>
      <c r="HCX36" s="12"/>
      <c r="HCY36" s="12"/>
      <c r="HCZ36" s="12"/>
      <c r="HDA36" s="12"/>
      <c r="HDB36" s="12"/>
      <c r="HDC36" s="12"/>
      <c r="HDD36" s="12"/>
      <c r="HDE36" s="12"/>
      <c r="HDF36" s="12"/>
      <c r="HDG36" s="12"/>
      <c r="HDH36" s="12"/>
      <c r="HDI36" s="12"/>
      <c r="HDJ36" s="12"/>
      <c r="HDK36" s="12"/>
      <c r="HDL36" s="12"/>
      <c r="HDM36" s="12"/>
      <c r="HDN36" s="12"/>
      <c r="HDO36" s="12"/>
      <c r="HDP36" s="12"/>
      <c r="HDQ36" s="12"/>
      <c r="HDR36" s="12"/>
      <c r="HDS36" s="12"/>
      <c r="HDT36" s="12"/>
      <c r="HDU36" s="12"/>
      <c r="HDV36" s="12"/>
      <c r="HDW36" s="12"/>
      <c r="HDX36" s="12"/>
      <c r="HDY36" s="12"/>
      <c r="HDZ36" s="12"/>
      <c r="HEA36" s="12"/>
      <c r="HEB36" s="12"/>
      <c r="HEC36" s="12"/>
      <c r="HED36" s="12"/>
      <c r="HEE36" s="12"/>
      <c r="HEF36" s="12"/>
      <c r="HEG36" s="12"/>
      <c r="HEH36" s="12"/>
      <c r="HEI36" s="12"/>
      <c r="HEJ36" s="12"/>
      <c r="HEK36" s="12"/>
      <c r="HEL36" s="12"/>
      <c r="HEM36" s="12"/>
      <c r="HEN36" s="12"/>
      <c r="HEO36" s="12"/>
      <c r="HEP36" s="12"/>
      <c r="HEQ36" s="12"/>
      <c r="HER36" s="12"/>
      <c r="HES36" s="12"/>
      <c r="HET36" s="12"/>
      <c r="HEU36" s="12"/>
      <c r="HEV36" s="12"/>
      <c r="HEW36" s="12"/>
      <c r="HEX36" s="12"/>
      <c r="HEY36" s="12"/>
      <c r="HEZ36" s="12"/>
      <c r="HFA36" s="12"/>
      <c r="HFB36" s="12"/>
      <c r="HFC36" s="12"/>
      <c r="HFD36" s="12"/>
      <c r="HFE36" s="12"/>
      <c r="HFF36" s="12"/>
      <c r="HFG36" s="12"/>
      <c r="HFH36" s="12"/>
      <c r="HFI36" s="12"/>
      <c r="HFJ36" s="12"/>
      <c r="HFK36" s="12"/>
      <c r="HFL36" s="12"/>
      <c r="HFM36" s="12"/>
      <c r="HFN36" s="12"/>
      <c r="HFO36" s="12"/>
      <c r="HFP36" s="12"/>
      <c r="HFQ36" s="12"/>
      <c r="HFR36" s="12"/>
      <c r="HFS36" s="12"/>
      <c r="HFT36" s="12"/>
      <c r="HFU36" s="12"/>
      <c r="HFV36" s="12"/>
      <c r="HFW36" s="12"/>
      <c r="HFX36" s="12"/>
      <c r="HFY36" s="12"/>
      <c r="HFZ36" s="12"/>
      <c r="HGA36" s="12"/>
      <c r="HGB36" s="12"/>
      <c r="HGC36" s="12"/>
      <c r="HGD36" s="12"/>
      <c r="HGE36" s="12"/>
      <c r="HGF36" s="12"/>
      <c r="HGG36" s="12"/>
      <c r="HGH36" s="12"/>
      <c r="HGI36" s="12"/>
      <c r="HGJ36" s="12"/>
      <c r="HGK36" s="12"/>
      <c r="HGL36" s="12"/>
      <c r="HGM36" s="12"/>
      <c r="HGN36" s="12"/>
      <c r="HGO36" s="12"/>
      <c r="HGP36" s="12"/>
      <c r="HGQ36" s="12"/>
      <c r="HGR36" s="12"/>
      <c r="HGS36" s="12"/>
      <c r="HGT36" s="12"/>
      <c r="HGU36" s="12"/>
      <c r="HGV36" s="12"/>
      <c r="HGW36" s="12"/>
      <c r="HGX36" s="12"/>
      <c r="HGY36" s="12"/>
      <c r="HGZ36" s="12"/>
      <c r="HHA36" s="12"/>
      <c r="HHB36" s="12"/>
      <c r="HHC36" s="12"/>
      <c r="HHD36" s="12"/>
      <c r="HHE36" s="12"/>
      <c r="HHF36" s="12"/>
      <c r="HHG36" s="12"/>
      <c r="HHH36" s="12"/>
      <c r="HHI36" s="12"/>
      <c r="HHJ36" s="12"/>
      <c r="HHK36" s="12"/>
      <c r="HHL36" s="12"/>
      <c r="HHM36" s="12"/>
      <c r="HHN36" s="12"/>
      <c r="HHO36" s="12"/>
      <c r="HHP36" s="12"/>
      <c r="HHQ36" s="12"/>
      <c r="HHR36" s="12"/>
      <c r="HHS36" s="12"/>
      <c r="HHT36" s="12"/>
      <c r="HHU36" s="12"/>
      <c r="HHV36" s="12"/>
      <c r="HHW36" s="12"/>
      <c r="HHX36" s="12"/>
      <c r="HHY36" s="12"/>
      <c r="HHZ36" s="12"/>
      <c r="HIA36" s="12"/>
      <c r="HIB36" s="12"/>
      <c r="HIC36" s="12"/>
      <c r="HID36" s="12"/>
      <c r="HIE36" s="12"/>
      <c r="HIF36" s="12"/>
      <c r="HIG36" s="12"/>
      <c r="HIH36" s="12"/>
      <c r="HII36" s="12"/>
      <c r="HIJ36" s="12"/>
      <c r="HIK36" s="12"/>
      <c r="HIL36" s="12"/>
      <c r="HIM36" s="12"/>
      <c r="HIN36" s="12"/>
      <c r="HIO36" s="12"/>
      <c r="HIP36" s="12"/>
      <c r="HIQ36" s="12"/>
      <c r="HIR36" s="12"/>
      <c r="HIS36" s="12"/>
      <c r="HIT36" s="12"/>
      <c r="HIU36" s="12"/>
      <c r="HIV36" s="12"/>
      <c r="HIW36" s="12"/>
      <c r="HIX36" s="12"/>
      <c r="HIY36" s="12"/>
      <c r="HIZ36" s="12"/>
      <c r="HJA36" s="12"/>
      <c r="HJB36" s="12"/>
      <c r="HJC36" s="12"/>
      <c r="HJD36" s="12"/>
      <c r="HJE36" s="12"/>
      <c r="HJF36" s="12"/>
      <c r="HJG36" s="12"/>
      <c r="HJH36" s="12"/>
      <c r="HJI36" s="12"/>
      <c r="HJJ36" s="12"/>
      <c r="HJK36" s="12"/>
      <c r="HJL36" s="12"/>
      <c r="HJM36" s="12"/>
      <c r="HJN36" s="12"/>
      <c r="HJO36" s="12"/>
      <c r="HJP36" s="12"/>
      <c r="HJQ36" s="12"/>
      <c r="HJR36" s="12"/>
      <c r="HJS36" s="12"/>
      <c r="HJT36" s="12"/>
      <c r="HJU36" s="12"/>
      <c r="HJV36" s="12"/>
      <c r="HJW36" s="12"/>
      <c r="HJX36" s="12"/>
      <c r="HJY36" s="12"/>
      <c r="HJZ36" s="12"/>
      <c r="HKA36" s="12"/>
      <c r="HKB36" s="12"/>
      <c r="HKC36" s="12"/>
      <c r="HKD36" s="12"/>
      <c r="HKE36" s="12"/>
      <c r="HKF36" s="12"/>
      <c r="HKG36" s="12"/>
      <c r="HKH36" s="12"/>
      <c r="HKI36" s="12"/>
      <c r="HKJ36" s="12"/>
      <c r="HKK36" s="12"/>
      <c r="HKL36" s="12"/>
      <c r="HKM36" s="12"/>
      <c r="HKN36" s="12"/>
      <c r="HKO36" s="12"/>
      <c r="HKP36" s="12"/>
      <c r="HKQ36" s="12"/>
      <c r="HKR36" s="12"/>
      <c r="HKS36" s="12"/>
      <c r="HKT36" s="12"/>
      <c r="HKU36" s="12"/>
      <c r="HKV36" s="12"/>
      <c r="HKW36" s="12"/>
      <c r="HKX36" s="12"/>
      <c r="HKY36" s="12"/>
      <c r="HKZ36" s="12"/>
      <c r="HLA36" s="12"/>
      <c r="HLB36" s="12"/>
      <c r="HLC36" s="12"/>
      <c r="HLD36" s="12"/>
      <c r="HLE36" s="12"/>
      <c r="HLF36" s="12"/>
      <c r="HLG36" s="12"/>
      <c r="HLH36" s="12"/>
      <c r="HLI36" s="12"/>
      <c r="HLJ36" s="12"/>
      <c r="HLK36" s="12"/>
      <c r="HLL36" s="12"/>
      <c r="HLM36" s="12"/>
      <c r="HLN36" s="12"/>
      <c r="HLO36" s="12"/>
      <c r="HLP36" s="12"/>
      <c r="HLQ36" s="12"/>
      <c r="HLR36" s="12"/>
      <c r="HLS36" s="12"/>
      <c r="HLT36" s="12"/>
      <c r="HLU36" s="12"/>
      <c r="HLV36" s="12"/>
      <c r="HLW36" s="12"/>
      <c r="HLX36" s="12"/>
      <c r="HLY36" s="12"/>
      <c r="HLZ36" s="12"/>
      <c r="HMA36" s="12"/>
      <c r="HMB36" s="12"/>
      <c r="HMC36" s="12"/>
      <c r="HMD36" s="12"/>
      <c r="HME36" s="12"/>
      <c r="HMF36" s="12"/>
      <c r="HMG36" s="12"/>
      <c r="HMH36" s="12"/>
      <c r="HMI36" s="12"/>
      <c r="HMJ36" s="12"/>
      <c r="HMK36" s="12"/>
      <c r="HML36" s="12"/>
      <c r="HMM36" s="12"/>
      <c r="HMN36" s="12"/>
      <c r="HMO36" s="12"/>
      <c r="HMP36" s="12"/>
      <c r="HMQ36" s="12"/>
      <c r="HMR36" s="12"/>
      <c r="HMS36" s="12"/>
      <c r="HMT36" s="12"/>
      <c r="HMU36" s="12"/>
      <c r="HMV36" s="12"/>
      <c r="HMW36" s="12"/>
      <c r="HMX36" s="12"/>
      <c r="HMY36" s="12"/>
      <c r="HMZ36" s="12"/>
      <c r="HNA36" s="12"/>
      <c r="HNB36" s="12"/>
      <c r="HNC36" s="12"/>
      <c r="HND36" s="12"/>
      <c r="HNE36" s="12"/>
      <c r="HNF36" s="12"/>
      <c r="HNG36" s="12"/>
      <c r="HNH36" s="12"/>
      <c r="HNI36" s="12"/>
      <c r="HNJ36" s="12"/>
      <c r="HNK36" s="12"/>
      <c r="HNL36" s="12"/>
      <c r="HNM36" s="12"/>
      <c r="HNN36" s="12"/>
      <c r="HNO36" s="12"/>
      <c r="HNP36" s="12"/>
      <c r="HNQ36" s="12"/>
      <c r="HNR36" s="12"/>
      <c r="HNS36" s="12"/>
      <c r="HNT36" s="12"/>
      <c r="HNU36" s="12"/>
      <c r="HNV36" s="12"/>
      <c r="HNW36" s="12"/>
      <c r="HNX36" s="12"/>
      <c r="HNY36" s="12"/>
      <c r="HNZ36" s="12"/>
      <c r="HOA36" s="12"/>
      <c r="HOB36" s="12"/>
      <c r="HOC36" s="12"/>
      <c r="HOD36" s="12"/>
      <c r="HOE36" s="12"/>
      <c r="HOF36" s="12"/>
      <c r="HOG36" s="12"/>
      <c r="HOH36" s="12"/>
      <c r="HOI36" s="12"/>
      <c r="HOJ36" s="12"/>
      <c r="HOK36" s="12"/>
      <c r="HOL36" s="12"/>
      <c r="HOM36" s="12"/>
      <c r="HON36" s="12"/>
      <c r="HOO36" s="12"/>
      <c r="HOP36" s="12"/>
      <c r="HOQ36" s="12"/>
      <c r="HOR36" s="12"/>
      <c r="HOS36" s="12"/>
      <c r="HOT36" s="12"/>
      <c r="HOU36" s="12"/>
      <c r="HOV36" s="12"/>
      <c r="HOW36" s="12"/>
      <c r="HOX36" s="12"/>
      <c r="HOY36" s="12"/>
      <c r="HOZ36" s="12"/>
      <c r="HPA36" s="12"/>
      <c r="HPB36" s="12"/>
      <c r="HPC36" s="12"/>
      <c r="HPD36" s="12"/>
      <c r="HPE36" s="12"/>
      <c r="HPF36" s="12"/>
      <c r="HPG36" s="12"/>
      <c r="HPH36" s="12"/>
      <c r="HPI36" s="12"/>
      <c r="HPJ36" s="12"/>
      <c r="HPK36" s="12"/>
      <c r="HPL36" s="12"/>
      <c r="HPM36" s="12"/>
      <c r="HPN36" s="12"/>
      <c r="HPO36" s="12"/>
      <c r="HPP36" s="12"/>
      <c r="HPQ36" s="12"/>
      <c r="HPR36" s="12"/>
      <c r="HPS36" s="12"/>
      <c r="HPT36" s="12"/>
      <c r="HPU36" s="12"/>
      <c r="HPV36" s="12"/>
      <c r="HPW36" s="12"/>
      <c r="HPX36" s="12"/>
      <c r="HPY36" s="12"/>
      <c r="HPZ36" s="12"/>
      <c r="HQA36" s="12"/>
      <c r="HQB36" s="12"/>
      <c r="HQC36" s="12"/>
      <c r="HQD36" s="12"/>
      <c r="HQE36" s="12"/>
      <c r="HQF36" s="12"/>
      <c r="HQG36" s="12"/>
      <c r="HQH36" s="12"/>
      <c r="HQI36" s="12"/>
      <c r="HQJ36" s="12"/>
      <c r="HQK36" s="12"/>
      <c r="HQL36" s="12"/>
      <c r="HQM36" s="12"/>
      <c r="HQN36" s="12"/>
      <c r="HQO36" s="12"/>
      <c r="HQP36" s="12"/>
      <c r="HQQ36" s="12"/>
      <c r="HQR36" s="12"/>
      <c r="HQS36" s="12"/>
      <c r="HQT36" s="12"/>
      <c r="HQU36" s="12"/>
      <c r="HQV36" s="12"/>
      <c r="HQW36" s="12"/>
      <c r="HQX36" s="12"/>
      <c r="HQY36" s="12"/>
      <c r="HQZ36" s="12"/>
      <c r="HRA36" s="12"/>
      <c r="HRB36" s="12"/>
      <c r="HRC36" s="12"/>
      <c r="HRD36" s="12"/>
      <c r="HRE36" s="12"/>
      <c r="HRF36" s="12"/>
      <c r="HRG36" s="12"/>
      <c r="HRH36" s="12"/>
      <c r="HRI36" s="12"/>
      <c r="HRJ36" s="12"/>
      <c r="HRK36" s="12"/>
      <c r="HRL36" s="12"/>
      <c r="HRM36" s="12"/>
      <c r="HRN36" s="12"/>
      <c r="HRO36" s="12"/>
      <c r="HRP36" s="12"/>
      <c r="HRQ36" s="12"/>
      <c r="HRR36" s="12"/>
      <c r="HRS36" s="12"/>
      <c r="HRT36" s="12"/>
      <c r="HRU36" s="12"/>
      <c r="HRV36" s="12"/>
      <c r="HRW36" s="12"/>
      <c r="HRX36" s="12"/>
      <c r="HRY36" s="12"/>
      <c r="HRZ36" s="12"/>
      <c r="HSA36" s="12"/>
      <c r="HSB36" s="12"/>
      <c r="HSC36" s="12"/>
      <c r="HSD36" s="12"/>
      <c r="HSE36" s="12"/>
      <c r="HSF36" s="12"/>
      <c r="HSG36" s="12"/>
      <c r="HSH36" s="12"/>
      <c r="HSI36" s="12"/>
      <c r="HSJ36" s="12"/>
      <c r="HSK36" s="12"/>
      <c r="HSL36" s="12"/>
      <c r="HSM36" s="12"/>
      <c r="HSN36" s="12"/>
      <c r="HSO36" s="12"/>
      <c r="HSP36" s="12"/>
      <c r="HSQ36" s="12"/>
      <c r="HSR36" s="12"/>
      <c r="HSS36" s="12"/>
      <c r="HST36" s="12"/>
      <c r="HSU36" s="12"/>
      <c r="HSV36" s="12"/>
      <c r="HSW36" s="12"/>
      <c r="HSX36" s="12"/>
      <c r="HSY36" s="12"/>
      <c r="HSZ36" s="12"/>
      <c r="HTA36" s="12"/>
      <c r="HTB36" s="12"/>
      <c r="HTC36" s="12"/>
      <c r="HTD36" s="12"/>
      <c r="HTE36" s="12"/>
      <c r="HTF36" s="12"/>
      <c r="HTG36" s="12"/>
      <c r="HTH36" s="12"/>
      <c r="HTI36" s="12"/>
      <c r="HTJ36" s="12"/>
      <c r="HTK36" s="12"/>
      <c r="HTL36" s="12"/>
      <c r="HTM36" s="12"/>
      <c r="HTN36" s="12"/>
      <c r="HTO36" s="12"/>
      <c r="HTP36" s="12"/>
      <c r="HTQ36" s="12"/>
      <c r="HTR36" s="12"/>
      <c r="HTS36" s="12"/>
      <c r="HTT36" s="12"/>
      <c r="HTU36" s="12"/>
      <c r="HTV36" s="12"/>
      <c r="HTW36" s="12"/>
      <c r="HTX36" s="12"/>
      <c r="HTY36" s="12"/>
      <c r="HTZ36" s="12"/>
      <c r="HUA36" s="12"/>
      <c r="HUB36" s="12"/>
      <c r="HUC36" s="12"/>
      <c r="HUD36" s="12"/>
      <c r="HUE36" s="12"/>
      <c r="HUF36" s="12"/>
      <c r="HUG36" s="12"/>
      <c r="HUH36" s="12"/>
      <c r="HUI36" s="12"/>
      <c r="HUJ36" s="12"/>
      <c r="HUK36" s="12"/>
      <c r="HUL36" s="12"/>
      <c r="HUM36" s="12"/>
      <c r="HUN36" s="12"/>
      <c r="HUO36" s="12"/>
      <c r="HUP36" s="12"/>
      <c r="HUQ36" s="12"/>
      <c r="HUR36" s="12"/>
      <c r="HUS36" s="12"/>
      <c r="HUT36" s="12"/>
      <c r="HUU36" s="12"/>
      <c r="HUV36" s="12"/>
      <c r="HUW36" s="12"/>
      <c r="HUX36" s="12"/>
      <c r="HUY36" s="12"/>
      <c r="HUZ36" s="12"/>
      <c r="HVA36" s="12"/>
      <c r="HVB36" s="12"/>
      <c r="HVC36" s="12"/>
      <c r="HVD36" s="12"/>
      <c r="HVE36" s="12"/>
      <c r="HVF36" s="12"/>
      <c r="HVG36" s="12"/>
      <c r="HVH36" s="12"/>
      <c r="HVI36" s="12"/>
      <c r="HVJ36" s="12"/>
      <c r="HVK36" s="12"/>
      <c r="HVL36" s="12"/>
      <c r="HVM36" s="12"/>
      <c r="HVN36" s="12"/>
      <c r="HVO36" s="12"/>
      <c r="HVP36" s="12"/>
      <c r="HVQ36" s="12"/>
      <c r="HVR36" s="12"/>
      <c r="HVS36" s="12"/>
      <c r="HVT36" s="12"/>
      <c r="HVU36" s="12"/>
      <c r="HVV36" s="12"/>
      <c r="HVW36" s="12"/>
      <c r="HVX36" s="12"/>
      <c r="HVY36" s="12"/>
      <c r="HVZ36" s="12"/>
      <c r="HWA36" s="12"/>
      <c r="HWB36" s="12"/>
      <c r="HWC36" s="12"/>
      <c r="HWD36" s="12"/>
      <c r="HWE36" s="12"/>
      <c r="HWF36" s="12"/>
      <c r="HWG36" s="12"/>
      <c r="HWH36" s="12"/>
      <c r="HWI36" s="12"/>
      <c r="HWJ36" s="12"/>
      <c r="HWK36" s="12"/>
      <c r="HWL36" s="12"/>
      <c r="HWM36" s="12"/>
      <c r="HWN36" s="12"/>
      <c r="HWO36" s="12"/>
      <c r="HWP36" s="12"/>
      <c r="HWQ36" s="12"/>
      <c r="HWR36" s="12"/>
      <c r="HWS36" s="12"/>
      <c r="HWT36" s="12"/>
      <c r="HWU36" s="12"/>
      <c r="HWV36" s="12"/>
      <c r="HWW36" s="12"/>
      <c r="HWX36" s="12"/>
      <c r="HWY36" s="12"/>
      <c r="HWZ36" s="12"/>
      <c r="HXA36" s="12"/>
      <c r="HXB36" s="12"/>
      <c r="HXC36" s="12"/>
      <c r="HXD36" s="12"/>
      <c r="HXE36" s="12"/>
      <c r="HXF36" s="12"/>
      <c r="HXG36" s="12"/>
      <c r="HXH36" s="12"/>
      <c r="HXI36" s="12"/>
      <c r="HXJ36" s="12"/>
      <c r="HXK36" s="12"/>
      <c r="HXL36" s="12"/>
      <c r="HXM36" s="12"/>
      <c r="HXN36" s="12"/>
      <c r="HXO36" s="12"/>
      <c r="HXP36" s="12"/>
      <c r="HXQ36" s="12"/>
      <c r="HXR36" s="12"/>
      <c r="HXS36" s="12"/>
      <c r="HXT36" s="12"/>
      <c r="HXU36" s="12"/>
      <c r="HXV36" s="12"/>
      <c r="HXW36" s="12"/>
      <c r="HXX36" s="12"/>
      <c r="HXY36" s="12"/>
      <c r="HXZ36" s="12"/>
      <c r="HYA36" s="12"/>
      <c r="HYB36" s="12"/>
      <c r="HYC36" s="12"/>
      <c r="HYD36" s="12"/>
      <c r="HYE36" s="12"/>
      <c r="HYF36" s="12"/>
      <c r="HYG36" s="12"/>
      <c r="HYH36" s="12"/>
      <c r="HYI36" s="12"/>
      <c r="HYJ36" s="12"/>
      <c r="HYK36" s="12"/>
      <c r="HYL36" s="12"/>
      <c r="HYM36" s="12"/>
      <c r="HYN36" s="12"/>
      <c r="HYO36" s="12"/>
      <c r="HYP36" s="12"/>
      <c r="HYQ36" s="12"/>
      <c r="HYR36" s="12"/>
      <c r="HYS36" s="12"/>
      <c r="HYT36" s="12"/>
      <c r="HYU36" s="12"/>
      <c r="HYV36" s="12"/>
      <c r="HYW36" s="12"/>
      <c r="HYX36" s="12"/>
      <c r="HYY36" s="12"/>
      <c r="HYZ36" s="12"/>
      <c r="HZA36" s="12"/>
      <c r="HZB36" s="12"/>
      <c r="HZC36" s="12"/>
      <c r="HZD36" s="12"/>
      <c r="HZE36" s="12"/>
      <c r="HZF36" s="12"/>
      <c r="HZG36" s="12"/>
      <c r="HZH36" s="12"/>
      <c r="HZI36" s="12"/>
      <c r="HZJ36" s="12"/>
      <c r="HZK36" s="12"/>
      <c r="HZL36" s="12"/>
      <c r="HZM36" s="12"/>
      <c r="HZN36" s="12"/>
      <c r="HZO36" s="12"/>
      <c r="HZP36" s="12"/>
      <c r="HZQ36" s="12"/>
      <c r="HZR36" s="12"/>
      <c r="HZS36" s="12"/>
      <c r="HZT36" s="12"/>
      <c r="HZU36" s="12"/>
      <c r="HZV36" s="12"/>
      <c r="HZW36" s="12"/>
      <c r="HZX36" s="12"/>
      <c r="HZY36" s="12"/>
      <c r="HZZ36" s="12"/>
      <c r="IAA36" s="12"/>
      <c r="IAB36" s="12"/>
      <c r="IAC36" s="12"/>
      <c r="IAD36" s="12"/>
      <c r="IAE36" s="12"/>
      <c r="IAF36" s="12"/>
      <c r="IAG36" s="12"/>
      <c r="IAH36" s="12"/>
      <c r="IAI36" s="12"/>
      <c r="IAJ36" s="12"/>
      <c r="IAK36" s="12"/>
      <c r="IAL36" s="12"/>
      <c r="IAM36" s="12"/>
      <c r="IAN36" s="12"/>
      <c r="IAO36" s="12"/>
      <c r="IAP36" s="12"/>
      <c r="IAQ36" s="12"/>
      <c r="IAR36" s="12"/>
      <c r="IAS36" s="12"/>
      <c r="IAT36" s="12"/>
      <c r="IAU36" s="12"/>
      <c r="IAV36" s="12"/>
      <c r="IAW36" s="12"/>
      <c r="IAX36" s="12"/>
      <c r="IAY36" s="12"/>
      <c r="IAZ36" s="12"/>
      <c r="IBA36" s="12"/>
      <c r="IBB36" s="12"/>
      <c r="IBC36" s="12"/>
      <c r="IBD36" s="12"/>
      <c r="IBE36" s="12"/>
      <c r="IBF36" s="12"/>
      <c r="IBG36" s="12"/>
      <c r="IBH36" s="12"/>
      <c r="IBI36" s="12"/>
      <c r="IBJ36" s="12"/>
      <c r="IBK36" s="12"/>
      <c r="IBL36" s="12"/>
      <c r="IBM36" s="12"/>
      <c r="IBN36" s="12"/>
      <c r="IBO36" s="12"/>
      <c r="IBP36" s="12"/>
      <c r="IBQ36" s="12"/>
      <c r="IBR36" s="12"/>
      <c r="IBS36" s="12"/>
      <c r="IBT36" s="12"/>
      <c r="IBU36" s="12"/>
      <c r="IBV36" s="12"/>
      <c r="IBW36" s="12"/>
      <c r="IBX36" s="12"/>
      <c r="IBY36" s="12"/>
      <c r="IBZ36" s="12"/>
      <c r="ICA36" s="12"/>
      <c r="ICB36" s="12"/>
      <c r="ICC36" s="12"/>
      <c r="ICD36" s="12"/>
      <c r="ICE36" s="12"/>
      <c r="ICF36" s="12"/>
      <c r="ICG36" s="12"/>
      <c r="ICH36" s="12"/>
      <c r="ICI36" s="12"/>
      <c r="ICJ36" s="12"/>
      <c r="ICK36" s="12"/>
      <c r="ICL36" s="12"/>
      <c r="ICM36" s="12"/>
      <c r="ICN36" s="12"/>
      <c r="ICO36" s="12"/>
      <c r="ICP36" s="12"/>
      <c r="ICQ36" s="12"/>
      <c r="ICR36" s="12"/>
      <c r="ICS36" s="12"/>
      <c r="ICT36" s="12"/>
      <c r="ICU36" s="12"/>
      <c r="ICV36" s="12"/>
      <c r="ICW36" s="12"/>
      <c r="ICX36" s="12"/>
      <c r="ICY36" s="12"/>
      <c r="ICZ36" s="12"/>
      <c r="IDA36" s="12"/>
      <c r="IDB36" s="12"/>
      <c r="IDC36" s="12"/>
      <c r="IDD36" s="12"/>
      <c r="IDE36" s="12"/>
      <c r="IDF36" s="12"/>
      <c r="IDG36" s="12"/>
      <c r="IDH36" s="12"/>
      <c r="IDI36" s="12"/>
      <c r="IDJ36" s="12"/>
      <c r="IDK36" s="12"/>
      <c r="IDL36" s="12"/>
      <c r="IDM36" s="12"/>
      <c r="IDN36" s="12"/>
      <c r="IDO36" s="12"/>
      <c r="IDP36" s="12"/>
      <c r="IDQ36" s="12"/>
      <c r="IDR36" s="12"/>
      <c r="IDS36" s="12"/>
      <c r="IDT36" s="12"/>
      <c r="IDU36" s="12"/>
      <c r="IDV36" s="12"/>
      <c r="IDW36" s="12"/>
      <c r="IDX36" s="12"/>
      <c r="IDY36" s="12"/>
      <c r="IDZ36" s="12"/>
      <c r="IEA36" s="12"/>
      <c r="IEB36" s="12"/>
      <c r="IEC36" s="12"/>
      <c r="IED36" s="12"/>
      <c r="IEE36" s="12"/>
      <c r="IEF36" s="12"/>
      <c r="IEG36" s="12"/>
      <c r="IEH36" s="12"/>
      <c r="IEI36" s="12"/>
      <c r="IEJ36" s="12"/>
      <c r="IEK36" s="12"/>
      <c r="IEL36" s="12"/>
      <c r="IEM36" s="12"/>
      <c r="IEN36" s="12"/>
      <c r="IEO36" s="12"/>
      <c r="IEP36" s="12"/>
      <c r="IEQ36" s="12"/>
      <c r="IER36" s="12"/>
      <c r="IES36" s="12"/>
      <c r="IET36" s="12"/>
      <c r="IEU36" s="12"/>
      <c r="IEV36" s="12"/>
      <c r="IEW36" s="12"/>
      <c r="IEX36" s="12"/>
      <c r="IEY36" s="12"/>
      <c r="IEZ36" s="12"/>
      <c r="IFA36" s="12"/>
      <c r="IFB36" s="12"/>
      <c r="IFC36" s="12"/>
      <c r="IFD36" s="12"/>
      <c r="IFE36" s="12"/>
      <c r="IFF36" s="12"/>
      <c r="IFG36" s="12"/>
      <c r="IFH36" s="12"/>
      <c r="IFI36" s="12"/>
      <c r="IFJ36" s="12"/>
      <c r="IFK36" s="12"/>
      <c r="IFL36" s="12"/>
      <c r="IFM36" s="12"/>
      <c r="IFN36" s="12"/>
      <c r="IFO36" s="12"/>
      <c r="IFP36" s="12"/>
      <c r="IFQ36" s="12"/>
      <c r="IFR36" s="12"/>
      <c r="IFS36" s="12"/>
      <c r="IFT36" s="12"/>
      <c r="IFU36" s="12"/>
      <c r="IFV36" s="12"/>
      <c r="IFW36" s="12"/>
      <c r="IFX36" s="12"/>
      <c r="IFY36" s="12"/>
      <c r="IFZ36" s="12"/>
      <c r="IGA36" s="12"/>
      <c r="IGB36" s="12"/>
      <c r="IGC36" s="12"/>
      <c r="IGD36" s="12"/>
      <c r="IGE36" s="12"/>
      <c r="IGF36" s="12"/>
      <c r="IGG36" s="12"/>
      <c r="IGH36" s="12"/>
      <c r="IGI36" s="12"/>
      <c r="IGJ36" s="12"/>
      <c r="IGK36" s="12"/>
      <c r="IGL36" s="12"/>
      <c r="IGM36" s="12"/>
      <c r="IGN36" s="12"/>
      <c r="IGO36" s="12"/>
      <c r="IGP36" s="12"/>
      <c r="IGQ36" s="12"/>
      <c r="IGR36" s="12"/>
      <c r="IGS36" s="12"/>
      <c r="IGT36" s="12"/>
      <c r="IGU36" s="12"/>
      <c r="IGV36" s="12"/>
      <c r="IGW36" s="12"/>
      <c r="IGX36" s="12"/>
      <c r="IGY36" s="12"/>
      <c r="IGZ36" s="12"/>
      <c r="IHA36" s="12"/>
      <c r="IHB36" s="12"/>
      <c r="IHC36" s="12"/>
      <c r="IHD36" s="12"/>
      <c r="IHE36" s="12"/>
      <c r="IHF36" s="12"/>
      <c r="IHG36" s="12"/>
      <c r="IHH36" s="12"/>
      <c r="IHI36" s="12"/>
      <c r="IHJ36" s="12"/>
      <c r="IHK36" s="12"/>
      <c r="IHL36" s="12"/>
      <c r="IHM36" s="12"/>
      <c r="IHN36" s="12"/>
      <c r="IHO36" s="12"/>
      <c r="IHP36" s="12"/>
      <c r="IHQ36" s="12"/>
      <c r="IHR36" s="12"/>
      <c r="IHS36" s="12"/>
      <c r="IHT36" s="12"/>
      <c r="IHU36" s="12"/>
      <c r="IHV36" s="12"/>
      <c r="IHW36" s="12"/>
      <c r="IHX36" s="12"/>
      <c r="IHY36" s="12"/>
      <c r="IHZ36" s="12"/>
      <c r="IIA36" s="12"/>
      <c r="IIB36" s="12"/>
      <c r="IIC36" s="12"/>
      <c r="IID36" s="12"/>
      <c r="IIE36" s="12"/>
      <c r="IIF36" s="12"/>
      <c r="IIG36" s="12"/>
      <c r="IIH36" s="12"/>
      <c r="III36" s="12"/>
      <c r="IIJ36" s="12"/>
      <c r="IIK36" s="12"/>
      <c r="IIL36" s="12"/>
      <c r="IIM36" s="12"/>
      <c r="IIN36" s="12"/>
      <c r="IIO36" s="12"/>
      <c r="IIP36" s="12"/>
      <c r="IIQ36" s="12"/>
      <c r="IIR36" s="12"/>
      <c r="IIS36" s="12"/>
      <c r="IIT36" s="12"/>
      <c r="IIU36" s="12"/>
      <c r="IIV36" s="12"/>
      <c r="IIW36" s="12"/>
      <c r="IIX36" s="12"/>
      <c r="IIY36" s="12"/>
      <c r="IIZ36" s="12"/>
      <c r="IJA36" s="12"/>
      <c r="IJB36" s="12"/>
      <c r="IJC36" s="12"/>
      <c r="IJD36" s="12"/>
      <c r="IJE36" s="12"/>
      <c r="IJF36" s="12"/>
      <c r="IJG36" s="12"/>
      <c r="IJH36" s="12"/>
      <c r="IJI36" s="12"/>
      <c r="IJJ36" s="12"/>
      <c r="IJK36" s="12"/>
      <c r="IJL36" s="12"/>
      <c r="IJM36" s="12"/>
      <c r="IJN36" s="12"/>
      <c r="IJO36" s="12"/>
      <c r="IJP36" s="12"/>
      <c r="IJQ36" s="12"/>
      <c r="IJR36" s="12"/>
      <c r="IJS36" s="12"/>
      <c r="IJT36" s="12"/>
      <c r="IJU36" s="12"/>
      <c r="IJV36" s="12"/>
      <c r="IJW36" s="12"/>
      <c r="IJX36" s="12"/>
      <c r="IJY36" s="12"/>
      <c r="IJZ36" s="12"/>
      <c r="IKA36" s="12"/>
      <c r="IKB36" s="12"/>
      <c r="IKC36" s="12"/>
      <c r="IKD36" s="12"/>
      <c r="IKE36" s="12"/>
      <c r="IKF36" s="12"/>
      <c r="IKG36" s="12"/>
      <c r="IKH36" s="12"/>
      <c r="IKI36" s="12"/>
      <c r="IKJ36" s="12"/>
      <c r="IKK36" s="12"/>
      <c r="IKL36" s="12"/>
      <c r="IKM36" s="12"/>
      <c r="IKN36" s="12"/>
      <c r="IKO36" s="12"/>
      <c r="IKP36" s="12"/>
      <c r="IKQ36" s="12"/>
      <c r="IKR36" s="12"/>
      <c r="IKS36" s="12"/>
      <c r="IKT36" s="12"/>
      <c r="IKU36" s="12"/>
      <c r="IKV36" s="12"/>
      <c r="IKW36" s="12"/>
      <c r="IKX36" s="12"/>
      <c r="IKY36" s="12"/>
      <c r="IKZ36" s="12"/>
      <c r="ILA36" s="12"/>
      <c r="ILB36" s="12"/>
      <c r="ILC36" s="12"/>
      <c r="ILD36" s="12"/>
      <c r="ILE36" s="12"/>
      <c r="ILF36" s="12"/>
      <c r="ILG36" s="12"/>
      <c r="ILH36" s="12"/>
      <c r="ILI36" s="12"/>
      <c r="ILJ36" s="12"/>
      <c r="ILK36" s="12"/>
      <c r="ILL36" s="12"/>
      <c r="ILM36" s="12"/>
      <c r="ILN36" s="12"/>
      <c r="ILO36" s="12"/>
      <c r="ILP36" s="12"/>
      <c r="ILQ36" s="12"/>
      <c r="ILR36" s="12"/>
      <c r="ILS36" s="12"/>
      <c r="ILT36" s="12"/>
      <c r="ILU36" s="12"/>
      <c r="ILV36" s="12"/>
      <c r="ILW36" s="12"/>
      <c r="ILX36" s="12"/>
      <c r="ILY36" s="12"/>
      <c r="ILZ36" s="12"/>
      <c r="IMA36" s="12"/>
      <c r="IMB36" s="12"/>
      <c r="IMC36" s="12"/>
      <c r="IMD36" s="12"/>
      <c r="IME36" s="12"/>
      <c r="IMF36" s="12"/>
      <c r="IMG36" s="12"/>
      <c r="IMH36" s="12"/>
      <c r="IMI36" s="12"/>
      <c r="IMJ36" s="12"/>
      <c r="IMK36" s="12"/>
      <c r="IML36" s="12"/>
      <c r="IMM36" s="12"/>
      <c r="IMN36" s="12"/>
      <c r="IMO36" s="12"/>
      <c r="IMP36" s="12"/>
      <c r="IMQ36" s="12"/>
      <c r="IMR36" s="12"/>
      <c r="IMS36" s="12"/>
      <c r="IMT36" s="12"/>
      <c r="IMU36" s="12"/>
      <c r="IMV36" s="12"/>
      <c r="IMW36" s="12"/>
      <c r="IMX36" s="12"/>
      <c r="IMY36" s="12"/>
      <c r="IMZ36" s="12"/>
      <c r="INA36" s="12"/>
      <c r="INB36" s="12"/>
      <c r="INC36" s="12"/>
      <c r="IND36" s="12"/>
      <c r="INE36" s="12"/>
      <c r="INF36" s="12"/>
      <c r="ING36" s="12"/>
      <c r="INH36" s="12"/>
      <c r="INI36" s="12"/>
      <c r="INJ36" s="12"/>
      <c r="INK36" s="12"/>
      <c r="INL36" s="12"/>
      <c r="INM36" s="12"/>
      <c r="INN36" s="12"/>
      <c r="INO36" s="12"/>
      <c r="INP36" s="12"/>
      <c r="INQ36" s="12"/>
      <c r="INR36" s="12"/>
      <c r="INS36" s="12"/>
      <c r="INT36" s="12"/>
      <c r="INU36" s="12"/>
      <c r="INV36" s="12"/>
      <c r="INW36" s="12"/>
      <c r="INX36" s="12"/>
      <c r="INY36" s="12"/>
      <c r="INZ36" s="12"/>
      <c r="IOA36" s="12"/>
      <c r="IOB36" s="12"/>
      <c r="IOC36" s="12"/>
      <c r="IOD36" s="12"/>
      <c r="IOE36" s="12"/>
      <c r="IOF36" s="12"/>
      <c r="IOG36" s="12"/>
      <c r="IOH36" s="12"/>
      <c r="IOI36" s="12"/>
      <c r="IOJ36" s="12"/>
      <c r="IOK36" s="12"/>
      <c r="IOL36" s="12"/>
      <c r="IOM36" s="12"/>
      <c r="ION36" s="12"/>
      <c r="IOO36" s="12"/>
      <c r="IOP36" s="12"/>
      <c r="IOQ36" s="12"/>
      <c r="IOR36" s="12"/>
      <c r="IOS36" s="12"/>
      <c r="IOT36" s="12"/>
      <c r="IOU36" s="12"/>
      <c r="IOV36" s="12"/>
      <c r="IOW36" s="12"/>
      <c r="IOX36" s="12"/>
      <c r="IOY36" s="12"/>
      <c r="IOZ36" s="12"/>
      <c r="IPA36" s="12"/>
      <c r="IPB36" s="12"/>
      <c r="IPC36" s="12"/>
      <c r="IPD36" s="12"/>
      <c r="IPE36" s="12"/>
      <c r="IPF36" s="12"/>
      <c r="IPG36" s="12"/>
      <c r="IPH36" s="12"/>
      <c r="IPI36" s="12"/>
      <c r="IPJ36" s="12"/>
      <c r="IPK36" s="12"/>
      <c r="IPL36" s="12"/>
      <c r="IPM36" s="12"/>
      <c r="IPN36" s="12"/>
      <c r="IPO36" s="12"/>
      <c r="IPP36" s="12"/>
      <c r="IPQ36" s="12"/>
      <c r="IPR36" s="12"/>
      <c r="IPS36" s="12"/>
      <c r="IPT36" s="12"/>
      <c r="IPU36" s="12"/>
      <c r="IPV36" s="12"/>
      <c r="IPW36" s="12"/>
      <c r="IPX36" s="12"/>
      <c r="IPY36" s="12"/>
      <c r="IPZ36" s="12"/>
      <c r="IQA36" s="12"/>
      <c r="IQB36" s="12"/>
      <c r="IQC36" s="12"/>
      <c r="IQD36" s="12"/>
      <c r="IQE36" s="12"/>
      <c r="IQF36" s="12"/>
      <c r="IQG36" s="12"/>
      <c r="IQH36" s="12"/>
      <c r="IQI36" s="12"/>
      <c r="IQJ36" s="12"/>
      <c r="IQK36" s="12"/>
      <c r="IQL36" s="12"/>
      <c r="IQM36" s="12"/>
      <c r="IQN36" s="12"/>
      <c r="IQO36" s="12"/>
      <c r="IQP36" s="12"/>
      <c r="IQQ36" s="12"/>
      <c r="IQR36" s="12"/>
      <c r="IQS36" s="12"/>
      <c r="IQT36" s="12"/>
      <c r="IQU36" s="12"/>
      <c r="IQV36" s="12"/>
      <c r="IQW36" s="12"/>
      <c r="IQX36" s="12"/>
      <c r="IQY36" s="12"/>
      <c r="IQZ36" s="12"/>
      <c r="IRA36" s="12"/>
      <c r="IRB36" s="12"/>
      <c r="IRC36" s="12"/>
      <c r="IRD36" s="12"/>
      <c r="IRE36" s="12"/>
      <c r="IRF36" s="12"/>
      <c r="IRG36" s="12"/>
      <c r="IRH36" s="12"/>
      <c r="IRI36" s="12"/>
      <c r="IRJ36" s="12"/>
      <c r="IRK36" s="12"/>
      <c r="IRL36" s="12"/>
      <c r="IRM36" s="12"/>
      <c r="IRN36" s="12"/>
      <c r="IRO36" s="12"/>
      <c r="IRP36" s="12"/>
      <c r="IRQ36" s="12"/>
      <c r="IRR36" s="12"/>
      <c r="IRS36" s="12"/>
      <c r="IRT36" s="12"/>
      <c r="IRU36" s="12"/>
      <c r="IRV36" s="12"/>
      <c r="IRW36" s="12"/>
      <c r="IRX36" s="12"/>
      <c r="IRY36" s="12"/>
      <c r="IRZ36" s="12"/>
      <c r="ISA36" s="12"/>
      <c r="ISB36" s="12"/>
      <c r="ISC36" s="12"/>
      <c r="ISD36" s="12"/>
      <c r="ISE36" s="12"/>
      <c r="ISF36" s="12"/>
      <c r="ISG36" s="12"/>
      <c r="ISH36" s="12"/>
      <c r="ISI36" s="12"/>
      <c r="ISJ36" s="12"/>
      <c r="ISK36" s="12"/>
      <c r="ISL36" s="12"/>
      <c r="ISM36" s="12"/>
      <c r="ISN36" s="12"/>
      <c r="ISO36" s="12"/>
      <c r="ISP36" s="12"/>
      <c r="ISQ36" s="12"/>
      <c r="ISR36" s="12"/>
      <c r="ISS36" s="12"/>
      <c r="IST36" s="12"/>
      <c r="ISU36" s="12"/>
      <c r="ISV36" s="12"/>
      <c r="ISW36" s="12"/>
      <c r="ISX36" s="12"/>
      <c r="ISY36" s="12"/>
      <c r="ISZ36" s="12"/>
      <c r="ITA36" s="12"/>
      <c r="ITB36" s="12"/>
      <c r="ITC36" s="12"/>
      <c r="ITD36" s="12"/>
      <c r="ITE36" s="12"/>
      <c r="ITF36" s="12"/>
      <c r="ITG36" s="12"/>
      <c r="ITH36" s="12"/>
      <c r="ITI36" s="12"/>
      <c r="ITJ36" s="12"/>
      <c r="ITK36" s="12"/>
      <c r="ITL36" s="12"/>
      <c r="ITM36" s="12"/>
      <c r="ITN36" s="12"/>
      <c r="ITO36" s="12"/>
      <c r="ITP36" s="12"/>
      <c r="ITQ36" s="12"/>
      <c r="ITR36" s="12"/>
      <c r="ITS36" s="12"/>
      <c r="ITT36" s="12"/>
      <c r="ITU36" s="12"/>
      <c r="ITV36" s="12"/>
      <c r="ITW36" s="12"/>
      <c r="ITX36" s="12"/>
      <c r="ITY36" s="12"/>
      <c r="ITZ36" s="12"/>
      <c r="IUA36" s="12"/>
      <c r="IUB36" s="12"/>
      <c r="IUC36" s="12"/>
      <c r="IUD36" s="12"/>
      <c r="IUE36" s="12"/>
      <c r="IUF36" s="12"/>
      <c r="IUG36" s="12"/>
      <c r="IUH36" s="12"/>
      <c r="IUI36" s="12"/>
      <c r="IUJ36" s="12"/>
      <c r="IUK36" s="12"/>
      <c r="IUL36" s="12"/>
      <c r="IUM36" s="12"/>
      <c r="IUN36" s="12"/>
      <c r="IUO36" s="12"/>
      <c r="IUP36" s="12"/>
      <c r="IUQ36" s="12"/>
      <c r="IUR36" s="12"/>
      <c r="IUS36" s="12"/>
      <c r="IUT36" s="12"/>
      <c r="IUU36" s="12"/>
      <c r="IUV36" s="12"/>
      <c r="IUW36" s="12"/>
      <c r="IUX36" s="12"/>
      <c r="IUY36" s="12"/>
      <c r="IUZ36" s="12"/>
      <c r="IVA36" s="12"/>
      <c r="IVB36" s="12"/>
      <c r="IVC36" s="12"/>
      <c r="IVD36" s="12"/>
      <c r="IVE36" s="12"/>
      <c r="IVF36" s="12"/>
      <c r="IVG36" s="12"/>
      <c r="IVH36" s="12"/>
      <c r="IVI36" s="12"/>
      <c r="IVJ36" s="12"/>
      <c r="IVK36" s="12"/>
      <c r="IVL36" s="12"/>
      <c r="IVM36" s="12"/>
      <c r="IVN36" s="12"/>
      <c r="IVO36" s="12"/>
      <c r="IVP36" s="12"/>
      <c r="IVQ36" s="12"/>
      <c r="IVR36" s="12"/>
      <c r="IVS36" s="12"/>
      <c r="IVT36" s="12"/>
      <c r="IVU36" s="12"/>
      <c r="IVV36" s="12"/>
      <c r="IVW36" s="12"/>
      <c r="IVX36" s="12"/>
      <c r="IVY36" s="12"/>
      <c r="IVZ36" s="12"/>
      <c r="IWA36" s="12"/>
      <c r="IWB36" s="12"/>
      <c r="IWC36" s="12"/>
      <c r="IWD36" s="12"/>
      <c r="IWE36" s="12"/>
      <c r="IWF36" s="12"/>
      <c r="IWG36" s="12"/>
      <c r="IWH36" s="12"/>
      <c r="IWI36" s="12"/>
      <c r="IWJ36" s="12"/>
      <c r="IWK36" s="12"/>
      <c r="IWL36" s="12"/>
      <c r="IWM36" s="12"/>
      <c r="IWN36" s="12"/>
      <c r="IWO36" s="12"/>
      <c r="IWP36" s="12"/>
      <c r="IWQ36" s="12"/>
      <c r="IWR36" s="12"/>
      <c r="IWS36" s="12"/>
      <c r="IWT36" s="12"/>
      <c r="IWU36" s="12"/>
      <c r="IWV36" s="12"/>
      <c r="IWW36" s="12"/>
      <c r="IWX36" s="12"/>
      <c r="IWY36" s="12"/>
      <c r="IWZ36" s="12"/>
      <c r="IXA36" s="12"/>
      <c r="IXB36" s="12"/>
      <c r="IXC36" s="12"/>
      <c r="IXD36" s="12"/>
      <c r="IXE36" s="12"/>
      <c r="IXF36" s="12"/>
      <c r="IXG36" s="12"/>
      <c r="IXH36" s="12"/>
      <c r="IXI36" s="12"/>
      <c r="IXJ36" s="12"/>
      <c r="IXK36" s="12"/>
      <c r="IXL36" s="12"/>
      <c r="IXM36" s="12"/>
      <c r="IXN36" s="12"/>
      <c r="IXO36" s="12"/>
      <c r="IXP36" s="12"/>
      <c r="IXQ36" s="12"/>
      <c r="IXR36" s="12"/>
      <c r="IXS36" s="12"/>
      <c r="IXT36" s="12"/>
      <c r="IXU36" s="12"/>
      <c r="IXV36" s="12"/>
      <c r="IXW36" s="12"/>
      <c r="IXX36" s="12"/>
      <c r="IXY36" s="12"/>
      <c r="IXZ36" s="12"/>
      <c r="IYA36" s="12"/>
      <c r="IYB36" s="12"/>
      <c r="IYC36" s="12"/>
      <c r="IYD36" s="12"/>
      <c r="IYE36" s="12"/>
      <c r="IYF36" s="12"/>
      <c r="IYG36" s="12"/>
      <c r="IYH36" s="12"/>
      <c r="IYI36" s="12"/>
      <c r="IYJ36" s="12"/>
      <c r="IYK36" s="12"/>
      <c r="IYL36" s="12"/>
      <c r="IYM36" s="12"/>
      <c r="IYN36" s="12"/>
      <c r="IYO36" s="12"/>
      <c r="IYP36" s="12"/>
      <c r="IYQ36" s="12"/>
      <c r="IYR36" s="12"/>
      <c r="IYS36" s="12"/>
      <c r="IYT36" s="12"/>
      <c r="IYU36" s="12"/>
      <c r="IYV36" s="12"/>
      <c r="IYW36" s="12"/>
      <c r="IYX36" s="12"/>
      <c r="IYY36" s="12"/>
      <c r="IYZ36" s="12"/>
      <c r="IZA36" s="12"/>
      <c r="IZB36" s="12"/>
      <c r="IZC36" s="12"/>
      <c r="IZD36" s="12"/>
      <c r="IZE36" s="12"/>
      <c r="IZF36" s="12"/>
      <c r="IZG36" s="12"/>
      <c r="IZH36" s="12"/>
      <c r="IZI36" s="12"/>
      <c r="IZJ36" s="12"/>
      <c r="IZK36" s="12"/>
      <c r="IZL36" s="12"/>
      <c r="IZM36" s="12"/>
      <c r="IZN36" s="12"/>
      <c r="IZO36" s="12"/>
      <c r="IZP36" s="12"/>
      <c r="IZQ36" s="12"/>
      <c r="IZR36" s="12"/>
      <c r="IZS36" s="12"/>
      <c r="IZT36" s="12"/>
      <c r="IZU36" s="12"/>
      <c r="IZV36" s="12"/>
      <c r="IZW36" s="12"/>
      <c r="IZX36" s="12"/>
      <c r="IZY36" s="12"/>
      <c r="IZZ36" s="12"/>
      <c r="JAA36" s="12"/>
      <c r="JAB36" s="12"/>
      <c r="JAC36" s="12"/>
      <c r="JAD36" s="12"/>
      <c r="JAE36" s="12"/>
      <c r="JAF36" s="12"/>
      <c r="JAG36" s="12"/>
      <c r="JAH36" s="12"/>
      <c r="JAI36" s="12"/>
      <c r="JAJ36" s="12"/>
      <c r="JAK36" s="12"/>
      <c r="JAL36" s="12"/>
      <c r="JAM36" s="12"/>
      <c r="JAN36" s="12"/>
      <c r="JAO36" s="12"/>
      <c r="JAP36" s="12"/>
      <c r="JAQ36" s="12"/>
      <c r="JAR36" s="12"/>
      <c r="JAS36" s="12"/>
      <c r="JAT36" s="12"/>
      <c r="JAU36" s="12"/>
      <c r="JAV36" s="12"/>
      <c r="JAW36" s="12"/>
      <c r="JAX36" s="12"/>
      <c r="JAY36" s="12"/>
      <c r="JAZ36" s="12"/>
      <c r="JBA36" s="12"/>
      <c r="JBB36" s="12"/>
      <c r="JBC36" s="12"/>
      <c r="JBD36" s="12"/>
      <c r="JBE36" s="12"/>
      <c r="JBF36" s="12"/>
      <c r="JBG36" s="12"/>
      <c r="JBH36" s="12"/>
      <c r="JBI36" s="12"/>
      <c r="JBJ36" s="12"/>
      <c r="JBK36" s="12"/>
      <c r="JBL36" s="12"/>
      <c r="JBM36" s="12"/>
      <c r="JBN36" s="12"/>
      <c r="JBO36" s="12"/>
      <c r="JBP36" s="12"/>
      <c r="JBQ36" s="12"/>
      <c r="JBR36" s="12"/>
      <c r="JBS36" s="12"/>
      <c r="JBT36" s="12"/>
      <c r="JBU36" s="12"/>
      <c r="JBV36" s="12"/>
      <c r="JBW36" s="12"/>
      <c r="JBX36" s="12"/>
      <c r="JBY36" s="12"/>
      <c r="JBZ36" s="12"/>
      <c r="JCA36" s="12"/>
      <c r="JCB36" s="12"/>
      <c r="JCC36" s="12"/>
      <c r="JCD36" s="12"/>
      <c r="JCE36" s="12"/>
      <c r="JCF36" s="12"/>
      <c r="JCG36" s="12"/>
      <c r="JCH36" s="12"/>
      <c r="JCI36" s="12"/>
      <c r="JCJ36" s="12"/>
      <c r="JCK36" s="12"/>
      <c r="JCL36" s="12"/>
      <c r="JCM36" s="12"/>
      <c r="JCN36" s="12"/>
      <c r="JCO36" s="12"/>
      <c r="JCP36" s="12"/>
      <c r="JCQ36" s="12"/>
      <c r="JCR36" s="12"/>
      <c r="JCS36" s="12"/>
      <c r="JCT36" s="12"/>
      <c r="JCU36" s="12"/>
      <c r="JCV36" s="12"/>
      <c r="JCW36" s="12"/>
      <c r="JCX36" s="12"/>
      <c r="JCY36" s="12"/>
      <c r="JCZ36" s="12"/>
      <c r="JDA36" s="12"/>
      <c r="JDB36" s="12"/>
      <c r="JDC36" s="12"/>
      <c r="JDD36" s="12"/>
      <c r="JDE36" s="12"/>
      <c r="JDF36" s="12"/>
      <c r="JDG36" s="12"/>
      <c r="JDH36" s="12"/>
      <c r="JDI36" s="12"/>
      <c r="JDJ36" s="12"/>
      <c r="JDK36" s="12"/>
      <c r="JDL36" s="12"/>
      <c r="JDM36" s="12"/>
      <c r="JDN36" s="12"/>
      <c r="JDO36" s="12"/>
      <c r="JDP36" s="12"/>
      <c r="JDQ36" s="12"/>
      <c r="JDR36" s="12"/>
      <c r="JDS36" s="12"/>
      <c r="JDT36" s="12"/>
      <c r="JDU36" s="12"/>
      <c r="JDV36" s="12"/>
      <c r="JDW36" s="12"/>
      <c r="JDX36" s="12"/>
      <c r="JDY36" s="12"/>
      <c r="JDZ36" s="12"/>
      <c r="JEA36" s="12"/>
      <c r="JEB36" s="12"/>
      <c r="JEC36" s="12"/>
      <c r="JED36" s="12"/>
      <c r="JEE36" s="12"/>
      <c r="JEF36" s="12"/>
      <c r="JEG36" s="12"/>
      <c r="JEH36" s="12"/>
      <c r="JEI36" s="12"/>
      <c r="JEJ36" s="12"/>
      <c r="JEK36" s="12"/>
      <c r="JEL36" s="12"/>
      <c r="JEM36" s="12"/>
      <c r="JEN36" s="12"/>
      <c r="JEO36" s="12"/>
      <c r="JEP36" s="12"/>
      <c r="JEQ36" s="12"/>
      <c r="JER36" s="12"/>
      <c r="JES36" s="12"/>
      <c r="JET36" s="12"/>
      <c r="JEU36" s="12"/>
      <c r="JEV36" s="12"/>
      <c r="JEW36" s="12"/>
      <c r="JEX36" s="12"/>
      <c r="JEY36" s="12"/>
      <c r="JEZ36" s="12"/>
      <c r="JFA36" s="12"/>
      <c r="JFB36" s="12"/>
      <c r="JFC36" s="12"/>
      <c r="JFD36" s="12"/>
      <c r="JFE36" s="12"/>
      <c r="JFF36" s="12"/>
      <c r="JFG36" s="12"/>
      <c r="JFH36" s="12"/>
      <c r="JFI36" s="12"/>
      <c r="JFJ36" s="12"/>
      <c r="JFK36" s="12"/>
      <c r="JFL36" s="12"/>
      <c r="JFM36" s="12"/>
      <c r="JFN36" s="12"/>
      <c r="JFO36" s="12"/>
      <c r="JFP36" s="12"/>
      <c r="JFQ36" s="12"/>
      <c r="JFR36" s="12"/>
      <c r="JFS36" s="12"/>
      <c r="JFT36" s="12"/>
      <c r="JFU36" s="12"/>
      <c r="JFV36" s="12"/>
      <c r="JFW36" s="12"/>
      <c r="JFX36" s="12"/>
      <c r="JFY36" s="12"/>
      <c r="JFZ36" s="12"/>
      <c r="JGA36" s="12"/>
      <c r="JGB36" s="12"/>
      <c r="JGC36" s="12"/>
      <c r="JGD36" s="12"/>
      <c r="JGE36" s="12"/>
      <c r="JGF36" s="12"/>
      <c r="JGG36" s="12"/>
      <c r="JGH36" s="12"/>
      <c r="JGI36" s="12"/>
      <c r="JGJ36" s="12"/>
      <c r="JGK36" s="12"/>
      <c r="JGL36" s="12"/>
      <c r="JGM36" s="12"/>
      <c r="JGN36" s="12"/>
      <c r="JGO36" s="12"/>
      <c r="JGP36" s="12"/>
      <c r="JGQ36" s="12"/>
      <c r="JGR36" s="12"/>
      <c r="JGS36" s="12"/>
      <c r="JGT36" s="12"/>
      <c r="JGU36" s="12"/>
      <c r="JGV36" s="12"/>
      <c r="JGW36" s="12"/>
      <c r="JGX36" s="12"/>
      <c r="JGY36" s="12"/>
      <c r="JGZ36" s="12"/>
      <c r="JHA36" s="12"/>
      <c r="JHB36" s="12"/>
      <c r="JHC36" s="12"/>
      <c r="JHD36" s="12"/>
      <c r="JHE36" s="12"/>
      <c r="JHF36" s="12"/>
      <c r="JHG36" s="12"/>
      <c r="JHH36" s="12"/>
      <c r="JHI36" s="12"/>
      <c r="JHJ36" s="12"/>
      <c r="JHK36" s="12"/>
      <c r="JHL36" s="12"/>
      <c r="JHM36" s="12"/>
      <c r="JHN36" s="12"/>
      <c r="JHO36" s="12"/>
      <c r="JHP36" s="12"/>
      <c r="JHQ36" s="12"/>
      <c r="JHR36" s="12"/>
      <c r="JHS36" s="12"/>
      <c r="JHT36" s="12"/>
      <c r="JHU36" s="12"/>
      <c r="JHV36" s="12"/>
      <c r="JHW36" s="12"/>
      <c r="JHX36" s="12"/>
      <c r="JHY36" s="12"/>
      <c r="JHZ36" s="12"/>
      <c r="JIA36" s="12"/>
      <c r="JIB36" s="12"/>
      <c r="JIC36" s="12"/>
      <c r="JID36" s="12"/>
      <c r="JIE36" s="12"/>
      <c r="JIF36" s="12"/>
      <c r="JIG36" s="12"/>
      <c r="JIH36" s="12"/>
      <c r="JII36" s="12"/>
      <c r="JIJ36" s="12"/>
      <c r="JIK36" s="12"/>
      <c r="JIL36" s="12"/>
      <c r="JIM36" s="12"/>
      <c r="JIN36" s="12"/>
      <c r="JIO36" s="12"/>
      <c r="JIP36" s="12"/>
      <c r="JIQ36" s="12"/>
      <c r="JIR36" s="12"/>
      <c r="JIS36" s="12"/>
      <c r="JIT36" s="12"/>
      <c r="JIU36" s="12"/>
      <c r="JIV36" s="12"/>
      <c r="JIW36" s="12"/>
      <c r="JIX36" s="12"/>
      <c r="JIY36" s="12"/>
      <c r="JIZ36" s="12"/>
      <c r="JJA36" s="12"/>
      <c r="JJB36" s="12"/>
      <c r="JJC36" s="12"/>
      <c r="JJD36" s="12"/>
      <c r="JJE36" s="12"/>
      <c r="JJF36" s="12"/>
      <c r="JJG36" s="12"/>
      <c r="JJH36" s="12"/>
      <c r="JJI36" s="12"/>
      <c r="JJJ36" s="12"/>
      <c r="JJK36" s="12"/>
      <c r="JJL36" s="12"/>
      <c r="JJM36" s="12"/>
      <c r="JJN36" s="12"/>
      <c r="JJO36" s="12"/>
      <c r="JJP36" s="12"/>
      <c r="JJQ36" s="12"/>
      <c r="JJR36" s="12"/>
      <c r="JJS36" s="12"/>
      <c r="JJT36" s="12"/>
      <c r="JJU36" s="12"/>
      <c r="JJV36" s="12"/>
      <c r="JJW36" s="12"/>
      <c r="JJX36" s="12"/>
      <c r="JJY36" s="12"/>
      <c r="JJZ36" s="12"/>
      <c r="JKA36" s="12"/>
      <c r="JKB36" s="12"/>
      <c r="JKC36" s="12"/>
      <c r="JKD36" s="12"/>
      <c r="JKE36" s="12"/>
      <c r="JKF36" s="12"/>
      <c r="JKG36" s="12"/>
      <c r="JKH36" s="12"/>
      <c r="JKI36" s="12"/>
      <c r="JKJ36" s="12"/>
      <c r="JKK36" s="12"/>
      <c r="JKL36" s="12"/>
      <c r="JKM36" s="12"/>
      <c r="JKN36" s="12"/>
      <c r="JKO36" s="12"/>
      <c r="JKP36" s="12"/>
      <c r="JKQ36" s="12"/>
      <c r="JKR36" s="12"/>
      <c r="JKS36" s="12"/>
      <c r="JKT36" s="12"/>
      <c r="JKU36" s="12"/>
      <c r="JKV36" s="12"/>
      <c r="JKW36" s="12"/>
      <c r="JKX36" s="12"/>
      <c r="JKY36" s="12"/>
      <c r="JKZ36" s="12"/>
      <c r="JLA36" s="12"/>
      <c r="JLB36" s="12"/>
      <c r="JLC36" s="12"/>
      <c r="JLD36" s="12"/>
      <c r="JLE36" s="12"/>
      <c r="JLF36" s="12"/>
      <c r="JLG36" s="12"/>
      <c r="JLH36" s="12"/>
      <c r="JLI36" s="12"/>
      <c r="JLJ36" s="12"/>
      <c r="JLK36" s="12"/>
      <c r="JLL36" s="12"/>
      <c r="JLM36" s="12"/>
      <c r="JLN36" s="12"/>
      <c r="JLO36" s="12"/>
      <c r="JLP36" s="12"/>
      <c r="JLQ36" s="12"/>
      <c r="JLR36" s="12"/>
      <c r="JLS36" s="12"/>
      <c r="JLT36" s="12"/>
      <c r="JLU36" s="12"/>
      <c r="JLV36" s="12"/>
      <c r="JLW36" s="12"/>
      <c r="JLX36" s="12"/>
      <c r="JLY36" s="12"/>
      <c r="JLZ36" s="12"/>
      <c r="JMA36" s="12"/>
      <c r="JMB36" s="12"/>
      <c r="JMC36" s="12"/>
      <c r="JMD36" s="12"/>
      <c r="JME36" s="12"/>
      <c r="JMF36" s="12"/>
      <c r="JMG36" s="12"/>
      <c r="JMH36" s="12"/>
      <c r="JMI36" s="12"/>
      <c r="JMJ36" s="12"/>
      <c r="JMK36" s="12"/>
      <c r="JML36" s="12"/>
      <c r="JMM36" s="12"/>
      <c r="JMN36" s="12"/>
      <c r="JMO36" s="12"/>
      <c r="JMP36" s="12"/>
      <c r="JMQ36" s="12"/>
      <c r="JMR36" s="12"/>
      <c r="JMS36" s="12"/>
      <c r="JMT36" s="12"/>
      <c r="JMU36" s="12"/>
      <c r="JMV36" s="12"/>
      <c r="JMW36" s="12"/>
      <c r="JMX36" s="12"/>
      <c r="JMY36" s="12"/>
      <c r="JMZ36" s="12"/>
      <c r="JNA36" s="12"/>
      <c r="JNB36" s="12"/>
      <c r="JNC36" s="12"/>
      <c r="JND36" s="12"/>
      <c r="JNE36" s="12"/>
      <c r="JNF36" s="12"/>
      <c r="JNG36" s="12"/>
      <c r="JNH36" s="12"/>
      <c r="JNI36" s="12"/>
      <c r="JNJ36" s="12"/>
      <c r="JNK36" s="12"/>
      <c r="JNL36" s="12"/>
      <c r="JNM36" s="12"/>
      <c r="JNN36" s="12"/>
      <c r="JNO36" s="12"/>
      <c r="JNP36" s="12"/>
      <c r="JNQ36" s="12"/>
      <c r="JNR36" s="12"/>
      <c r="JNS36" s="12"/>
      <c r="JNT36" s="12"/>
      <c r="JNU36" s="12"/>
      <c r="JNV36" s="12"/>
      <c r="JNW36" s="12"/>
      <c r="JNX36" s="12"/>
      <c r="JNY36" s="12"/>
      <c r="JNZ36" s="12"/>
      <c r="JOA36" s="12"/>
      <c r="JOB36" s="12"/>
      <c r="JOC36" s="12"/>
      <c r="JOD36" s="12"/>
      <c r="JOE36" s="12"/>
      <c r="JOF36" s="12"/>
      <c r="JOG36" s="12"/>
      <c r="JOH36" s="12"/>
      <c r="JOI36" s="12"/>
      <c r="JOJ36" s="12"/>
      <c r="JOK36" s="12"/>
      <c r="JOL36" s="12"/>
      <c r="JOM36" s="12"/>
      <c r="JON36" s="12"/>
      <c r="JOO36" s="12"/>
      <c r="JOP36" s="12"/>
      <c r="JOQ36" s="12"/>
      <c r="JOR36" s="12"/>
      <c r="JOS36" s="12"/>
      <c r="JOT36" s="12"/>
      <c r="JOU36" s="12"/>
      <c r="JOV36" s="12"/>
      <c r="JOW36" s="12"/>
      <c r="JOX36" s="12"/>
      <c r="JOY36" s="12"/>
      <c r="JOZ36" s="12"/>
      <c r="JPA36" s="12"/>
      <c r="JPB36" s="12"/>
      <c r="JPC36" s="12"/>
      <c r="JPD36" s="12"/>
      <c r="JPE36" s="12"/>
      <c r="JPF36" s="12"/>
      <c r="JPG36" s="12"/>
      <c r="JPH36" s="12"/>
      <c r="JPI36" s="12"/>
      <c r="JPJ36" s="12"/>
      <c r="JPK36" s="12"/>
      <c r="JPL36" s="12"/>
      <c r="JPM36" s="12"/>
      <c r="JPN36" s="12"/>
      <c r="JPO36" s="12"/>
      <c r="JPP36" s="12"/>
      <c r="JPQ36" s="12"/>
      <c r="JPR36" s="12"/>
      <c r="JPS36" s="12"/>
      <c r="JPT36" s="12"/>
      <c r="JPU36" s="12"/>
      <c r="JPV36" s="12"/>
      <c r="JPW36" s="12"/>
      <c r="JPX36" s="12"/>
      <c r="JPY36" s="12"/>
      <c r="JPZ36" s="12"/>
      <c r="JQA36" s="12"/>
      <c r="JQB36" s="12"/>
      <c r="JQC36" s="12"/>
      <c r="JQD36" s="12"/>
      <c r="JQE36" s="12"/>
      <c r="JQF36" s="12"/>
      <c r="JQG36" s="12"/>
      <c r="JQH36" s="12"/>
      <c r="JQI36" s="12"/>
      <c r="JQJ36" s="12"/>
      <c r="JQK36" s="12"/>
      <c r="JQL36" s="12"/>
      <c r="JQM36" s="12"/>
      <c r="JQN36" s="12"/>
      <c r="JQO36" s="12"/>
      <c r="JQP36" s="12"/>
      <c r="JQQ36" s="12"/>
      <c r="JQR36" s="12"/>
      <c r="JQS36" s="12"/>
      <c r="JQT36" s="12"/>
      <c r="JQU36" s="12"/>
      <c r="JQV36" s="12"/>
      <c r="JQW36" s="12"/>
      <c r="JQX36" s="12"/>
      <c r="JQY36" s="12"/>
      <c r="JQZ36" s="12"/>
      <c r="JRA36" s="12"/>
      <c r="JRB36" s="12"/>
      <c r="JRC36" s="12"/>
      <c r="JRD36" s="12"/>
      <c r="JRE36" s="12"/>
      <c r="JRF36" s="12"/>
      <c r="JRG36" s="12"/>
      <c r="JRH36" s="12"/>
      <c r="JRI36" s="12"/>
      <c r="JRJ36" s="12"/>
      <c r="JRK36" s="12"/>
      <c r="JRL36" s="12"/>
      <c r="JRM36" s="12"/>
      <c r="JRN36" s="12"/>
      <c r="JRO36" s="12"/>
      <c r="JRP36" s="12"/>
      <c r="JRQ36" s="12"/>
      <c r="JRR36" s="12"/>
      <c r="JRS36" s="12"/>
      <c r="JRT36" s="12"/>
      <c r="JRU36" s="12"/>
      <c r="JRV36" s="12"/>
      <c r="JRW36" s="12"/>
      <c r="JRX36" s="12"/>
      <c r="JRY36" s="12"/>
      <c r="JRZ36" s="12"/>
      <c r="JSA36" s="12"/>
      <c r="JSB36" s="12"/>
      <c r="JSC36" s="12"/>
      <c r="JSD36" s="12"/>
      <c r="JSE36" s="12"/>
      <c r="JSF36" s="12"/>
      <c r="JSG36" s="12"/>
      <c r="JSH36" s="12"/>
      <c r="JSI36" s="12"/>
      <c r="JSJ36" s="12"/>
      <c r="JSK36" s="12"/>
      <c r="JSL36" s="12"/>
      <c r="JSM36" s="12"/>
      <c r="JSN36" s="12"/>
      <c r="JSO36" s="12"/>
      <c r="JSP36" s="12"/>
      <c r="JSQ36" s="12"/>
      <c r="JSR36" s="12"/>
      <c r="JSS36" s="12"/>
      <c r="JST36" s="12"/>
      <c r="JSU36" s="12"/>
      <c r="JSV36" s="12"/>
      <c r="JSW36" s="12"/>
      <c r="JSX36" s="12"/>
      <c r="JSY36" s="12"/>
      <c r="JSZ36" s="12"/>
      <c r="JTA36" s="12"/>
      <c r="JTB36" s="12"/>
      <c r="JTC36" s="12"/>
      <c r="JTD36" s="12"/>
      <c r="JTE36" s="12"/>
      <c r="JTF36" s="12"/>
      <c r="JTG36" s="12"/>
      <c r="JTH36" s="12"/>
      <c r="JTI36" s="12"/>
      <c r="JTJ36" s="12"/>
      <c r="JTK36" s="12"/>
      <c r="JTL36" s="12"/>
      <c r="JTM36" s="12"/>
      <c r="JTN36" s="12"/>
      <c r="JTO36" s="12"/>
      <c r="JTP36" s="12"/>
      <c r="JTQ36" s="12"/>
      <c r="JTR36" s="12"/>
      <c r="JTS36" s="12"/>
      <c r="JTT36" s="12"/>
      <c r="JTU36" s="12"/>
      <c r="JTV36" s="12"/>
      <c r="JTW36" s="12"/>
      <c r="JTX36" s="12"/>
      <c r="JTY36" s="12"/>
      <c r="JTZ36" s="12"/>
      <c r="JUA36" s="12"/>
      <c r="JUB36" s="12"/>
      <c r="JUC36" s="12"/>
      <c r="JUD36" s="12"/>
      <c r="JUE36" s="12"/>
      <c r="JUF36" s="12"/>
      <c r="JUG36" s="12"/>
      <c r="JUH36" s="12"/>
      <c r="JUI36" s="12"/>
      <c r="JUJ36" s="12"/>
      <c r="JUK36" s="12"/>
      <c r="JUL36" s="12"/>
      <c r="JUM36" s="12"/>
      <c r="JUN36" s="12"/>
      <c r="JUO36" s="12"/>
      <c r="JUP36" s="12"/>
      <c r="JUQ36" s="12"/>
      <c r="JUR36" s="12"/>
      <c r="JUS36" s="12"/>
      <c r="JUT36" s="12"/>
      <c r="JUU36" s="12"/>
      <c r="JUV36" s="12"/>
      <c r="JUW36" s="12"/>
      <c r="JUX36" s="12"/>
      <c r="JUY36" s="12"/>
      <c r="JUZ36" s="12"/>
      <c r="JVA36" s="12"/>
      <c r="JVB36" s="12"/>
      <c r="JVC36" s="12"/>
      <c r="JVD36" s="12"/>
      <c r="JVE36" s="12"/>
      <c r="JVF36" s="12"/>
      <c r="JVG36" s="12"/>
      <c r="JVH36" s="12"/>
      <c r="JVI36" s="12"/>
      <c r="JVJ36" s="12"/>
      <c r="JVK36" s="12"/>
      <c r="JVL36" s="12"/>
      <c r="JVM36" s="12"/>
      <c r="JVN36" s="12"/>
      <c r="JVO36" s="12"/>
      <c r="JVP36" s="12"/>
      <c r="JVQ36" s="12"/>
      <c r="JVR36" s="12"/>
      <c r="JVS36" s="12"/>
      <c r="JVT36" s="12"/>
      <c r="JVU36" s="12"/>
      <c r="JVV36" s="12"/>
      <c r="JVW36" s="12"/>
      <c r="JVX36" s="12"/>
      <c r="JVY36" s="12"/>
      <c r="JVZ36" s="12"/>
      <c r="JWA36" s="12"/>
      <c r="JWB36" s="12"/>
      <c r="JWC36" s="12"/>
      <c r="JWD36" s="12"/>
      <c r="JWE36" s="12"/>
      <c r="JWF36" s="12"/>
      <c r="JWG36" s="12"/>
      <c r="JWH36" s="12"/>
      <c r="JWI36" s="12"/>
      <c r="JWJ36" s="12"/>
      <c r="JWK36" s="12"/>
      <c r="JWL36" s="12"/>
      <c r="JWM36" s="12"/>
      <c r="JWN36" s="12"/>
      <c r="JWO36" s="12"/>
      <c r="JWP36" s="12"/>
      <c r="JWQ36" s="12"/>
      <c r="JWR36" s="12"/>
      <c r="JWS36" s="12"/>
      <c r="JWT36" s="12"/>
      <c r="JWU36" s="12"/>
      <c r="JWV36" s="12"/>
      <c r="JWW36" s="12"/>
      <c r="JWX36" s="12"/>
      <c r="JWY36" s="12"/>
      <c r="JWZ36" s="12"/>
      <c r="JXA36" s="12"/>
      <c r="JXB36" s="12"/>
      <c r="JXC36" s="12"/>
      <c r="JXD36" s="12"/>
      <c r="JXE36" s="12"/>
      <c r="JXF36" s="12"/>
      <c r="JXG36" s="12"/>
      <c r="JXH36" s="12"/>
      <c r="JXI36" s="12"/>
      <c r="JXJ36" s="12"/>
      <c r="JXK36" s="12"/>
      <c r="JXL36" s="12"/>
      <c r="JXM36" s="12"/>
      <c r="JXN36" s="12"/>
      <c r="JXO36" s="12"/>
      <c r="JXP36" s="12"/>
      <c r="JXQ36" s="12"/>
      <c r="JXR36" s="12"/>
      <c r="JXS36" s="12"/>
      <c r="JXT36" s="12"/>
      <c r="JXU36" s="12"/>
      <c r="JXV36" s="12"/>
      <c r="JXW36" s="12"/>
      <c r="JXX36" s="12"/>
      <c r="JXY36" s="12"/>
      <c r="JXZ36" s="12"/>
      <c r="JYA36" s="12"/>
      <c r="JYB36" s="12"/>
      <c r="JYC36" s="12"/>
      <c r="JYD36" s="12"/>
      <c r="JYE36" s="12"/>
      <c r="JYF36" s="12"/>
      <c r="JYG36" s="12"/>
      <c r="JYH36" s="12"/>
      <c r="JYI36" s="12"/>
      <c r="JYJ36" s="12"/>
      <c r="JYK36" s="12"/>
      <c r="JYL36" s="12"/>
      <c r="JYM36" s="12"/>
      <c r="JYN36" s="12"/>
      <c r="JYO36" s="12"/>
      <c r="JYP36" s="12"/>
      <c r="JYQ36" s="12"/>
      <c r="JYR36" s="12"/>
      <c r="JYS36" s="12"/>
      <c r="JYT36" s="12"/>
      <c r="JYU36" s="12"/>
      <c r="JYV36" s="12"/>
      <c r="JYW36" s="12"/>
      <c r="JYX36" s="12"/>
      <c r="JYY36" s="12"/>
      <c r="JYZ36" s="12"/>
      <c r="JZA36" s="12"/>
      <c r="JZB36" s="12"/>
      <c r="JZC36" s="12"/>
      <c r="JZD36" s="12"/>
      <c r="JZE36" s="12"/>
      <c r="JZF36" s="12"/>
      <c r="JZG36" s="12"/>
      <c r="JZH36" s="12"/>
      <c r="JZI36" s="12"/>
      <c r="JZJ36" s="12"/>
      <c r="JZK36" s="12"/>
      <c r="JZL36" s="12"/>
      <c r="JZM36" s="12"/>
      <c r="JZN36" s="12"/>
      <c r="JZO36" s="12"/>
      <c r="JZP36" s="12"/>
      <c r="JZQ36" s="12"/>
      <c r="JZR36" s="12"/>
      <c r="JZS36" s="12"/>
      <c r="JZT36" s="12"/>
      <c r="JZU36" s="12"/>
      <c r="JZV36" s="12"/>
      <c r="JZW36" s="12"/>
      <c r="JZX36" s="12"/>
      <c r="JZY36" s="12"/>
      <c r="JZZ36" s="12"/>
      <c r="KAA36" s="12"/>
      <c r="KAB36" s="12"/>
      <c r="KAC36" s="12"/>
      <c r="KAD36" s="12"/>
      <c r="KAE36" s="12"/>
      <c r="KAF36" s="12"/>
      <c r="KAG36" s="12"/>
      <c r="KAH36" s="12"/>
      <c r="KAI36" s="12"/>
      <c r="KAJ36" s="12"/>
      <c r="KAK36" s="12"/>
      <c r="KAL36" s="12"/>
      <c r="KAM36" s="12"/>
      <c r="KAN36" s="12"/>
      <c r="KAO36" s="12"/>
      <c r="KAP36" s="12"/>
      <c r="KAQ36" s="12"/>
      <c r="KAR36" s="12"/>
      <c r="KAS36" s="12"/>
      <c r="KAT36" s="12"/>
      <c r="KAU36" s="12"/>
      <c r="KAV36" s="12"/>
      <c r="KAW36" s="12"/>
      <c r="KAX36" s="12"/>
      <c r="KAY36" s="12"/>
      <c r="KAZ36" s="12"/>
      <c r="KBA36" s="12"/>
      <c r="KBB36" s="12"/>
      <c r="KBC36" s="12"/>
      <c r="KBD36" s="12"/>
      <c r="KBE36" s="12"/>
      <c r="KBF36" s="12"/>
      <c r="KBG36" s="12"/>
      <c r="KBH36" s="12"/>
      <c r="KBI36" s="12"/>
      <c r="KBJ36" s="12"/>
      <c r="KBK36" s="12"/>
      <c r="KBL36" s="12"/>
      <c r="KBM36" s="12"/>
      <c r="KBN36" s="12"/>
      <c r="KBO36" s="12"/>
      <c r="KBP36" s="12"/>
      <c r="KBQ36" s="12"/>
      <c r="KBR36" s="12"/>
      <c r="KBS36" s="12"/>
      <c r="KBT36" s="12"/>
      <c r="KBU36" s="12"/>
      <c r="KBV36" s="12"/>
      <c r="KBW36" s="12"/>
      <c r="KBX36" s="12"/>
      <c r="KBY36" s="12"/>
      <c r="KBZ36" s="12"/>
      <c r="KCA36" s="12"/>
      <c r="KCB36" s="12"/>
      <c r="KCC36" s="12"/>
      <c r="KCD36" s="12"/>
      <c r="KCE36" s="12"/>
      <c r="KCF36" s="12"/>
      <c r="KCG36" s="12"/>
      <c r="KCH36" s="12"/>
      <c r="KCI36" s="12"/>
      <c r="KCJ36" s="12"/>
      <c r="KCK36" s="12"/>
      <c r="KCL36" s="12"/>
      <c r="KCM36" s="12"/>
      <c r="KCN36" s="12"/>
      <c r="KCO36" s="12"/>
      <c r="KCP36" s="12"/>
      <c r="KCQ36" s="12"/>
      <c r="KCR36" s="12"/>
      <c r="KCS36" s="12"/>
      <c r="KCT36" s="12"/>
      <c r="KCU36" s="12"/>
      <c r="KCV36" s="12"/>
      <c r="KCW36" s="12"/>
      <c r="KCX36" s="12"/>
      <c r="KCY36" s="12"/>
      <c r="KCZ36" s="12"/>
      <c r="KDA36" s="12"/>
      <c r="KDB36" s="12"/>
      <c r="KDC36" s="12"/>
      <c r="KDD36" s="12"/>
      <c r="KDE36" s="12"/>
      <c r="KDF36" s="12"/>
      <c r="KDG36" s="12"/>
      <c r="KDH36" s="12"/>
      <c r="KDI36" s="12"/>
      <c r="KDJ36" s="12"/>
      <c r="KDK36" s="12"/>
      <c r="KDL36" s="12"/>
      <c r="KDM36" s="12"/>
      <c r="KDN36" s="12"/>
      <c r="KDO36" s="12"/>
      <c r="KDP36" s="12"/>
      <c r="KDQ36" s="12"/>
      <c r="KDR36" s="12"/>
      <c r="KDS36" s="12"/>
      <c r="KDT36" s="12"/>
      <c r="KDU36" s="12"/>
      <c r="KDV36" s="12"/>
      <c r="KDW36" s="12"/>
      <c r="KDX36" s="12"/>
      <c r="KDY36" s="12"/>
      <c r="KDZ36" s="12"/>
      <c r="KEA36" s="12"/>
      <c r="KEB36" s="12"/>
      <c r="KEC36" s="12"/>
      <c r="KED36" s="12"/>
      <c r="KEE36" s="12"/>
      <c r="KEF36" s="12"/>
      <c r="KEG36" s="12"/>
      <c r="KEH36" s="12"/>
      <c r="KEI36" s="12"/>
      <c r="KEJ36" s="12"/>
      <c r="KEK36" s="12"/>
      <c r="KEL36" s="12"/>
      <c r="KEM36" s="12"/>
      <c r="KEN36" s="12"/>
      <c r="KEO36" s="12"/>
      <c r="KEP36" s="12"/>
      <c r="KEQ36" s="12"/>
      <c r="KER36" s="12"/>
      <c r="KES36" s="12"/>
      <c r="KET36" s="12"/>
      <c r="KEU36" s="12"/>
      <c r="KEV36" s="12"/>
      <c r="KEW36" s="12"/>
      <c r="KEX36" s="12"/>
      <c r="KEY36" s="12"/>
      <c r="KEZ36" s="12"/>
      <c r="KFA36" s="12"/>
      <c r="KFB36" s="12"/>
      <c r="KFC36" s="12"/>
      <c r="KFD36" s="12"/>
      <c r="KFE36" s="12"/>
      <c r="KFF36" s="12"/>
      <c r="KFG36" s="12"/>
      <c r="KFH36" s="12"/>
      <c r="KFI36" s="12"/>
      <c r="KFJ36" s="12"/>
      <c r="KFK36" s="12"/>
      <c r="KFL36" s="12"/>
      <c r="KFM36" s="12"/>
      <c r="KFN36" s="12"/>
      <c r="KFO36" s="12"/>
      <c r="KFP36" s="12"/>
      <c r="KFQ36" s="12"/>
      <c r="KFR36" s="12"/>
      <c r="KFS36" s="12"/>
      <c r="KFT36" s="12"/>
      <c r="KFU36" s="12"/>
      <c r="KFV36" s="12"/>
      <c r="KFW36" s="12"/>
      <c r="KFX36" s="12"/>
      <c r="KFY36" s="12"/>
      <c r="KFZ36" s="12"/>
      <c r="KGA36" s="12"/>
      <c r="KGB36" s="12"/>
      <c r="KGC36" s="12"/>
      <c r="KGD36" s="12"/>
      <c r="KGE36" s="12"/>
      <c r="KGF36" s="12"/>
      <c r="KGG36" s="12"/>
      <c r="KGH36" s="12"/>
      <c r="KGI36" s="12"/>
      <c r="KGJ36" s="12"/>
      <c r="KGK36" s="12"/>
      <c r="KGL36" s="12"/>
      <c r="KGM36" s="12"/>
      <c r="KGN36" s="12"/>
      <c r="KGO36" s="12"/>
      <c r="KGP36" s="12"/>
      <c r="KGQ36" s="12"/>
      <c r="KGR36" s="12"/>
      <c r="KGS36" s="12"/>
      <c r="KGT36" s="12"/>
      <c r="KGU36" s="12"/>
      <c r="KGV36" s="12"/>
      <c r="KGW36" s="12"/>
      <c r="KGX36" s="12"/>
      <c r="KGY36" s="12"/>
      <c r="KGZ36" s="12"/>
      <c r="KHA36" s="12"/>
      <c r="KHB36" s="12"/>
      <c r="KHC36" s="12"/>
      <c r="KHD36" s="12"/>
      <c r="KHE36" s="12"/>
      <c r="KHF36" s="12"/>
      <c r="KHG36" s="12"/>
      <c r="KHH36" s="12"/>
      <c r="KHI36" s="12"/>
      <c r="KHJ36" s="12"/>
      <c r="KHK36" s="12"/>
      <c r="KHL36" s="12"/>
      <c r="KHM36" s="12"/>
      <c r="KHN36" s="12"/>
      <c r="KHO36" s="12"/>
      <c r="KHP36" s="12"/>
      <c r="KHQ36" s="12"/>
      <c r="KHR36" s="12"/>
      <c r="KHS36" s="12"/>
      <c r="KHT36" s="12"/>
      <c r="KHU36" s="12"/>
      <c r="KHV36" s="12"/>
      <c r="KHW36" s="12"/>
      <c r="KHX36" s="12"/>
      <c r="KHY36" s="12"/>
      <c r="KHZ36" s="12"/>
      <c r="KIA36" s="12"/>
      <c r="KIB36" s="12"/>
      <c r="KIC36" s="12"/>
      <c r="KID36" s="12"/>
      <c r="KIE36" s="12"/>
      <c r="KIF36" s="12"/>
      <c r="KIG36" s="12"/>
      <c r="KIH36" s="12"/>
      <c r="KII36" s="12"/>
      <c r="KIJ36" s="12"/>
      <c r="KIK36" s="12"/>
      <c r="KIL36" s="12"/>
      <c r="KIM36" s="12"/>
      <c r="KIN36" s="12"/>
      <c r="KIO36" s="12"/>
      <c r="KIP36" s="12"/>
      <c r="KIQ36" s="12"/>
      <c r="KIR36" s="12"/>
      <c r="KIS36" s="12"/>
      <c r="KIT36" s="12"/>
      <c r="KIU36" s="12"/>
      <c r="KIV36" s="12"/>
      <c r="KIW36" s="12"/>
      <c r="KIX36" s="12"/>
      <c r="KIY36" s="12"/>
      <c r="KIZ36" s="12"/>
      <c r="KJA36" s="12"/>
      <c r="KJB36" s="12"/>
      <c r="KJC36" s="12"/>
      <c r="KJD36" s="12"/>
      <c r="KJE36" s="12"/>
      <c r="KJF36" s="12"/>
      <c r="KJG36" s="12"/>
      <c r="KJH36" s="12"/>
      <c r="KJI36" s="12"/>
      <c r="KJJ36" s="12"/>
      <c r="KJK36" s="12"/>
      <c r="KJL36" s="12"/>
      <c r="KJM36" s="12"/>
      <c r="KJN36" s="12"/>
      <c r="KJO36" s="12"/>
      <c r="KJP36" s="12"/>
      <c r="KJQ36" s="12"/>
      <c r="KJR36" s="12"/>
      <c r="KJS36" s="12"/>
      <c r="KJT36" s="12"/>
      <c r="KJU36" s="12"/>
      <c r="KJV36" s="12"/>
      <c r="KJW36" s="12"/>
      <c r="KJX36" s="12"/>
      <c r="KJY36" s="12"/>
      <c r="KJZ36" s="12"/>
      <c r="KKA36" s="12"/>
      <c r="KKB36" s="12"/>
      <c r="KKC36" s="12"/>
      <c r="KKD36" s="12"/>
      <c r="KKE36" s="12"/>
      <c r="KKF36" s="12"/>
      <c r="KKG36" s="12"/>
      <c r="KKH36" s="12"/>
      <c r="KKI36" s="12"/>
      <c r="KKJ36" s="12"/>
      <c r="KKK36" s="12"/>
      <c r="KKL36" s="12"/>
      <c r="KKM36" s="12"/>
      <c r="KKN36" s="12"/>
      <c r="KKO36" s="12"/>
      <c r="KKP36" s="12"/>
      <c r="KKQ36" s="12"/>
      <c r="KKR36" s="12"/>
      <c r="KKS36" s="12"/>
      <c r="KKT36" s="12"/>
      <c r="KKU36" s="12"/>
      <c r="KKV36" s="12"/>
      <c r="KKW36" s="12"/>
      <c r="KKX36" s="12"/>
      <c r="KKY36" s="12"/>
      <c r="KKZ36" s="12"/>
      <c r="KLA36" s="12"/>
      <c r="KLB36" s="12"/>
      <c r="KLC36" s="12"/>
      <c r="KLD36" s="12"/>
      <c r="KLE36" s="12"/>
      <c r="KLF36" s="12"/>
      <c r="KLG36" s="12"/>
      <c r="KLH36" s="12"/>
      <c r="KLI36" s="12"/>
      <c r="KLJ36" s="12"/>
      <c r="KLK36" s="12"/>
      <c r="KLL36" s="12"/>
      <c r="KLM36" s="12"/>
      <c r="KLN36" s="12"/>
      <c r="KLO36" s="12"/>
      <c r="KLP36" s="12"/>
      <c r="KLQ36" s="12"/>
      <c r="KLR36" s="12"/>
      <c r="KLS36" s="12"/>
      <c r="KLT36" s="12"/>
      <c r="KLU36" s="12"/>
      <c r="KLV36" s="12"/>
      <c r="KLW36" s="12"/>
      <c r="KLX36" s="12"/>
      <c r="KLY36" s="12"/>
      <c r="KLZ36" s="12"/>
      <c r="KMA36" s="12"/>
      <c r="KMB36" s="12"/>
      <c r="KMC36" s="12"/>
      <c r="KMD36" s="12"/>
      <c r="KME36" s="12"/>
      <c r="KMF36" s="12"/>
      <c r="KMG36" s="12"/>
      <c r="KMH36" s="12"/>
      <c r="KMI36" s="12"/>
      <c r="KMJ36" s="12"/>
      <c r="KMK36" s="12"/>
      <c r="KML36" s="12"/>
      <c r="KMM36" s="12"/>
      <c r="KMN36" s="12"/>
      <c r="KMO36" s="12"/>
      <c r="KMP36" s="12"/>
      <c r="KMQ36" s="12"/>
      <c r="KMR36" s="12"/>
      <c r="KMS36" s="12"/>
      <c r="KMT36" s="12"/>
      <c r="KMU36" s="12"/>
      <c r="KMV36" s="12"/>
      <c r="KMW36" s="12"/>
      <c r="KMX36" s="12"/>
      <c r="KMY36" s="12"/>
      <c r="KMZ36" s="12"/>
      <c r="KNA36" s="12"/>
      <c r="KNB36" s="12"/>
      <c r="KNC36" s="12"/>
      <c r="KND36" s="12"/>
      <c r="KNE36" s="12"/>
      <c r="KNF36" s="12"/>
      <c r="KNG36" s="12"/>
      <c r="KNH36" s="12"/>
      <c r="KNI36" s="12"/>
      <c r="KNJ36" s="12"/>
      <c r="KNK36" s="12"/>
      <c r="KNL36" s="12"/>
      <c r="KNM36" s="12"/>
      <c r="KNN36" s="12"/>
      <c r="KNO36" s="12"/>
      <c r="KNP36" s="12"/>
      <c r="KNQ36" s="12"/>
      <c r="KNR36" s="12"/>
      <c r="KNS36" s="12"/>
      <c r="KNT36" s="12"/>
      <c r="KNU36" s="12"/>
      <c r="KNV36" s="12"/>
      <c r="KNW36" s="12"/>
      <c r="KNX36" s="12"/>
      <c r="KNY36" s="12"/>
      <c r="KNZ36" s="12"/>
      <c r="KOA36" s="12"/>
      <c r="KOB36" s="12"/>
      <c r="KOC36" s="12"/>
      <c r="KOD36" s="12"/>
      <c r="KOE36" s="12"/>
      <c r="KOF36" s="12"/>
      <c r="KOG36" s="12"/>
      <c r="KOH36" s="12"/>
      <c r="KOI36" s="12"/>
      <c r="KOJ36" s="12"/>
      <c r="KOK36" s="12"/>
      <c r="KOL36" s="12"/>
      <c r="KOM36" s="12"/>
      <c r="KON36" s="12"/>
      <c r="KOO36" s="12"/>
      <c r="KOP36" s="12"/>
      <c r="KOQ36" s="12"/>
      <c r="KOR36" s="12"/>
      <c r="KOS36" s="12"/>
      <c r="KOT36" s="12"/>
      <c r="KOU36" s="12"/>
      <c r="KOV36" s="12"/>
      <c r="KOW36" s="12"/>
      <c r="KOX36" s="12"/>
      <c r="KOY36" s="12"/>
      <c r="KOZ36" s="12"/>
      <c r="KPA36" s="12"/>
      <c r="KPB36" s="12"/>
      <c r="KPC36" s="12"/>
      <c r="KPD36" s="12"/>
      <c r="KPE36" s="12"/>
      <c r="KPF36" s="12"/>
      <c r="KPG36" s="12"/>
      <c r="KPH36" s="12"/>
      <c r="KPI36" s="12"/>
      <c r="KPJ36" s="12"/>
      <c r="KPK36" s="12"/>
      <c r="KPL36" s="12"/>
      <c r="KPM36" s="12"/>
      <c r="KPN36" s="12"/>
      <c r="KPO36" s="12"/>
      <c r="KPP36" s="12"/>
      <c r="KPQ36" s="12"/>
      <c r="KPR36" s="12"/>
      <c r="KPS36" s="12"/>
      <c r="KPT36" s="12"/>
      <c r="KPU36" s="12"/>
      <c r="KPV36" s="12"/>
      <c r="KPW36" s="12"/>
      <c r="KPX36" s="12"/>
      <c r="KPY36" s="12"/>
      <c r="KPZ36" s="12"/>
      <c r="KQA36" s="12"/>
      <c r="KQB36" s="12"/>
      <c r="KQC36" s="12"/>
      <c r="KQD36" s="12"/>
      <c r="KQE36" s="12"/>
      <c r="KQF36" s="12"/>
      <c r="KQG36" s="12"/>
      <c r="KQH36" s="12"/>
      <c r="KQI36" s="12"/>
      <c r="KQJ36" s="12"/>
      <c r="KQK36" s="12"/>
      <c r="KQL36" s="12"/>
      <c r="KQM36" s="12"/>
      <c r="KQN36" s="12"/>
      <c r="KQO36" s="12"/>
      <c r="KQP36" s="12"/>
      <c r="KQQ36" s="12"/>
      <c r="KQR36" s="12"/>
      <c r="KQS36" s="12"/>
      <c r="KQT36" s="12"/>
      <c r="KQU36" s="12"/>
      <c r="KQV36" s="12"/>
      <c r="KQW36" s="12"/>
      <c r="KQX36" s="12"/>
      <c r="KQY36" s="12"/>
      <c r="KQZ36" s="12"/>
      <c r="KRA36" s="12"/>
      <c r="KRB36" s="12"/>
      <c r="KRC36" s="12"/>
      <c r="KRD36" s="12"/>
      <c r="KRE36" s="12"/>
      <c r="KRF36" s="12"/>
      <c r="KRG36" s="12"/>
      <c r="KRH36" s="12"/>
      <c r="KRI36" s="12"/>
      <c r="KRJ36" s="12"/>
      <c r="KRK36" s="12"/>
      <c r="KRL36" s="12"/>
      <c r="KRM36" s="12"/>
      <c r="KRN36" s="12"/>
      <c r="KRO36" s="12"/>
      <c r="KRP36" s="12"/>
      <c r="KRQ36" s="12"/>
      <c r="KRR36" s="12"/>
      <c r="KRS36" s="12"/>
      <c r="KRT36" s="12"/>
      <c r="KRU36" s="12"/>
      <c r="KRV36" s="12"/>
      <c r="KRW36" s="12"/>
      <c r="KRX36" s="12"/>
      <c r="KRY36" s="12"/>
      <c r="KRZ36" s="12"/>
      <c r="KSA36" s="12"/>
      <c r="KSB36" s="12"/>
      <c r="KSC36" s="12"/>
      <c r="KSD36" s="12"/>
      <c r="KSE36" s="12"/>
      <c r="KSF36" s="12"/>
      <c r="KSG36" s="12"/>
      <c r="KSH36" s="12"/>
      <c r="KSI36" s="12"/>
      <c r="KSJ36" s="12"/>
      <c r="KSK36" s="12"/>
      <c r="KSL36" s="12"/>
      <c r="KSM36" s="12"/>
      <c r="KSN36" s="12"/>
      <c r="KSO36" s="12"/>
      <c r="KSP36" s="12"/>
      <c r="KSQ36" s="12"/>
      <c r="KSR36" s="12"/>
      <c r="KSS36" s="12"/>
      <c r="KST36" s="12"/>
      <c r="KSU36" s="12"/>
      <c r="KSV36" s="12"/>
      <c r="KSW36" s="12"/>
      <c r="KSX36" s="12"/>
      <c r="KSY36" s="12"/>
      <c r="KSZ36" s="12"/>
      <c r="KTA36" s="12"/>
      <c r="KTB36" s="12"/>
      <c r="KTC36" s="12"/>
      <c r="KTD36" s="12"/>
      <c r="KTE36" s="12"/>
      <c r="KTF36" s="12"/>
      <c r="KTG36" s="12"/>
      <c r="KTH36" s="12"/>
      <c r="KTI36" s="12"/>
      <c r="KTJ36" s="12"/>
      <c r="KTK36" s="12"/>
      <c r="KTL36" s="12"/>
      <c r="KTM36" s="12"/>
      <c r="KTN36" s="12"/>
      <c r="KTO36" s="12"/>
      <c r="KTP36" s="12"/>
      <c r="KTQ36" s="12"/>
      <c r="KTR36" s="12"/>
      <c r="KTS36" s="12"/>
      <c r="KTT36" s="12"/>
      <c r="KTU36" s="12"/>
      <c r="KTV36" s="12"/>
      <c r="KTW36" s="12"/>
      <c r="KTX36" s="12"/>
      <c r="KTY36" s="12"/>
      <c r="KTZ36" s="12"/>
      <c r="KUA36" s="12"/>
      <c r="KUB36" s="12"/>
      <c r="KUC36" s="12"/>
      <c r="KUD36" s="12"/>
      <c r="KUE36" s="12"/>
      <c r="KUF36" s="12"/>
      <c r="KUG36" s="12"/>
      <c r="KUH36" s="12"/>
      <c r="KUI36" s="12"/>
      <c r="KUJ36" s="12"/>
      <c r="KUK36" s="12"/>
      <c r="KUL36" s="12"/>
      <c r="KUM36" s="12"/>
      <c r="KUN36" s="12"/>
      <c r="KUO36" s="12"/>
      <c r="KUP36" s="12"/>
      <c r="KUQ36" s="12"/>
      <c r="KUR36" s="12"/>
      <c r="KUS36" s="12"/>
      <c r="KUT36" s="12"/>
      <c r="KUU36" s="12"/>
      <c r="KUV36" s="12"/>
      <c r="KUW36" s="12"/>
      <c r="KUX36" s="12"/>
      <c r="KUY36" s="12"/>
      <c r="KUZ36" s="12"/>
      <c r="KVA36" s="12"/>
      <c r="KVB36" s="12"/>
      <c r="KVC36" s="12"/>
      <c r="KVD36" s="12"/>
      <c r="KVE36" s="12"/>
      <c r="KVF36" s="12"/>
      <c r="KVG36" s="12"/>
      <c r="KVH36" s="12"/>
      <c r="KVI36" s="12"/>
      <c r="KVJ36" s="12"/>
      <c r="KVK36" s="12"/>
      <c r="KVL36" s="12"/>
      <c r="KVM36" s="12"/>
      <c r="KVN36" s="12"/>
      <c r="KVO36" s="12"/>
      <c r="KVP36" s="12"/>
      <c r="KVQ36" s="12"/>
      <c r="KVR36" s="12"/>
      <c r="KVS36" s="12"/>
      <c r="KVT36" s="12"/>
      <c r="KVU36" s="12"/>
      <c r="KVV36" s="12"/>
      <c r="KVW36" s="12"/>
      <c r="KVX36" s="12"/>
      <c r="KVY36" s="12"/>
      <c r="KVZ36" s="12"/>
      <c r="KWA36" s="12"/>
      <c r="KWB36" s="12"/>
      <c r="KWC36" s="12"/>
      <c r="KWD36" s="12"/>
      <c r="KWE36" s="12"/>
      <c r="KWF36" s="12"/>
      <c r="KWG36" s="12"/>
      <c r="KWH36" s="12"/>
      <c r="KWI36" s="12"/>
      <c r="KWJ36" s="12"/>
      <c r="KWK36" s="12"/>
      <c r="KWL36" s="12"/>
      <c r="KWM36" s="12"/>
      <c r="KWN36" s="12"/>
      <c r="KWO36" s="12"/>
      <c r="KWP36" s="12"/>
      <c r="KWQ36" s="12"/>
      <c r="KWR36" s="12"/>
      <c r="KWS36" s="12"/>
      <c r="KWT36" s="12"/>
      <c r="KWU36" s="12"/>
      <c r="KWV36" s="12"/>
      <c r="KWW36" s="12"/>
      <c r="KWX36" s="12"/>
      <c r="KWY36" s="12"/>
      <c r="KWZ36" s="12"/>
      <c r="KXA36" s="12"/>
      <c r="KXB36" s="12"/>
      <c r="KXC36" s="12"/>
      <c r="KXD36" s="12"/>
      <c r="KXE36" s="12"/>
      <c r="KXF36" s="12"/>
      <c r="KXG36" s="12"/>
      <c r="KXH36" s="12"/>
      <c r="KXI36" s="12"/>
      <c r="KXJ36" s="12"/>
      <c r="KXK36" s="12"/>
      <c r="KXL36" s="12"/>
      <c r="KXM36" s="12"/>
      <c r="KXN36" s="12"/>
      <c r="KXO36" s="12"/>
      <c r="KXP36" s="12"/>
      <c r="KXQ36" s="12"/>
      <c r="KXR36" s="12"/>
      <c r="KXS36" s="12"/>
      <c r="KXT36" s="12"/>
      <c r="KXU36" s="12"/>
      <c r="KXV36" s="12"/>
      <c r="KXW36" s="12"/>
      <c r="KXX36" s="12"/>
      <c r="KXY36" s="12"/>
      <c r="KXZ36" s="12"/>
      <c r="KYA36" s="12"/>
      <c r="KYB36" s="12"/>
      <c r="KYC36" s="12"/>
      <c r="KYD36" s="12"/>
      <c r="KYE36" s="12"/>
      <c r="KYF36" s="12"/>
      <c r="KYG36" s="12"/>
      <c r="KYH36" s="12"/>
      <c r="KYI36" s="12"/>
      <c r="KYJ36" s="12"/>
      <c r="KYK36" s="12"/>
      <c r="KYL36" s="12"/>
      <c r="KYM36" s="12"/>
      <c r="KYN36" s="12"/>
      <c r="KYO36" s="12"/>
      <c r="KYP36" s="12"/>
      <c r="KYQ36" s="12"/>
      <c r="KYR36" s="12"/>
      <c r="KYS36" s="12"/>
      <c r="KYT36" s="12"/>
      <c r="KYU36" s="12"/>
      <c r="KYV36" s="12"/>
      <c r="KYW36" s="12"/>
      <c r="KYX36" s="12"/>
      <c r="KYY36" s="12"/>
      <c r="KYZ36" s="12"/>
      <c r="KZA36" s="12"/>
      <c r="KZB36" s="12"/>
      <c r="KZC36" s="12"/>
      <c r="KZD36" s="12"/>
      <c r="KZE36" s="12"/>
      <c r="KZF36" s="12"/>
      <c r="KZG36" s="12"/>
      <c r="KZH36" s="12"/>
      <c r="KZI36" s="12"/>
      <c r="KZJ36" s="12"/>
      <c r="KZK36" s="12"/>
      <c r="KZL36" s="12"/>
      <c r="KZM36" s="12"/>
      <c r="KZN36" s="12"/>
      <c r="KZO36" s="12"/>
      <c r="KZP36" s="12"/>
      <c r="KZQ36" s="12"/>
      <c r="KZR36" s="12"/>
      <c r="KZS36" s="12"/>
      <c r="KZT36" s="12"/>
      <c r="KZU36" s="12"/>
      <c r="KZV36" s="12"/>
      <c r="KZW36" s="12"/>
      <c r="KZX36" s="12"/>
      <c r="KZY36" s="12"/>
      <c r="KZZ36" s="12"/>
      <c r="LAA36" s="12"/>
      <c r="LAB36" s="12"/>
      <c r="LAC36" s="12"/>
      <c r="LAD36" s="12"/>
      <c r="LAE36" s="12"/>
      <c r="LAF36" s="12"/>
      <c r="LAG36" s="12"/>
      <c r="LAH36" s="12"/>
      <c r="LAI36" s="12"/>
      <c r="LAJ36" s="12"/>
      <c r="LAK36" s="12"/>
      <c r="LAL36" s="12"/>
      <c r="LAM36" s="12"/>
      <c r="LAN36" s="12"/>
      <c r="LAO36" s="12"/>
      <c r="LAP36" s="12"/>
      <c r="LAQ36" s="12"/>
      <c r="LAR36" s="12"/>
      <c r="LAS36" s="12"/>
      <c r="LAT36" s="12"/>
      <c r="LAU36" s="12"/>
      <c r="LAV36" s="12"/>
      <c r="LAW36" s="12"/>
      <c r="LAX36" s="12"/>
      <c r="LAY36" s="12"/>
      <c r="LAZ36" s="12"/>
      <c r="LBA36" s="12"/>
      <c r="LBB36" s="12"/>
      <c r="LBC36" s="12"/>
      <c r="LBD36" s="12"/>
      <c r="LBE36" s="12"/>
      <c r="LBF36" s="12"/>
      <c r="LBG36" s="12"/>
      <c r="LBH36" s="12"/>
      <c r="LBI36" s="12"/>
      <c r="LBJ36" s="12"/>
      <c r="LBK36" s="12"/>
      <c r="LBL36" s="12"/>
      <c r="LBM36" s="12"/>
      <c r="LBN36" s="12"/>
      <c r="LBO36" s="12"/>
      <c r="LBP36" s="12"/>
      <c r="LBQ36" s="12"/>
      <c r="LBR36" s="12"/>
      <c r="LBS36" s="12"/>
      <c r="LBT36" s="12"/>
      <c r="LBU36" s="12"/>
      <c r="LBV36" s="12"/>
      <c r="LBW36" s="12"/>
      <c r="LBX36" s="12"/>
      <c r="LBY36" s="12"/>
      <c r="LBZ36" s="12"/>
      <c r="LCA36" s="12"/>
      <c r="LCB36" s="12"/>
      <c r="LCC36" s="12"/>
      <c r="LCD36" s="12"/>
      <c r="LCE36" s="12"/>
      <c r="LCF36" s="12"/>
      <c r="LCG36" s="12"/>
      <c r="LCH36" s="12"/>
      <c r="LCI36" s="12"/>
      <c r="LCJ36" s="12"/>
      <c r="LCK36" s="12"/>
      <c r="LCL36" s="12"/>
      <c r="LCM36" s="12"/>
      <c r="LCN36" s="12"/>
      <c r="LCO36" s="12"/>
      <c r="LCP36" s="12"/>
      <c r="LCQ36" s="12"/>
      <c r="LCR36" s="12"/>
      <c r="LCS36" s="12"/>
      <c r="LCT36" s="12"/>
      <c r="LCU36" s="12"/>
      <c r="LCV36" s="12"/>
      <c r="LCW36" s="12"/>
      <c r="LCX36" s="12"/>
      <c r="LCY36" s="12"/>
      <c r="LCZ36" s="12"/>
      <c r="LDA36" s="12"/>
      <c r="LDB36" s="12"/>
      <c r="LDC36" s="12"/>
      <c r="LDD36" s="12"/>
      <c r="LDE36" s="12"/>
      <c r="LDF36" s="12"/>
      <c r="LDG36" s="12"/>
      <c r="LDH36" s="12"/>
      <c r="LDI36" s="12"/>
      <c r="LDJ36" s="12"/>
      <c r="LDK36" s="12"/>
      <c r="LDL36" s="12"/>
      <c r="LDM36" s="12"/>
      <c r="LDN36" s="12"/>
      <c r="LDO36" s="12"/>
      <c r="LDP36" s="12"/>
      <c r="LDQ36" s="12"/>
      <c r="LDR36" s="12"/>
      <c r="LDS36" s="12"/>
      <c r="LDT36" s="12"/>
      <c r="LDU36" s="12"/>
      <c r="LDV36" s="12"/>
      <c r="LDW36" s="12"/>
      <c r="LDX36" s="12"/>
      <c r="LDY36" s="12"/>
      <c r="LDZ36" s="12"/>
      <c r="LEA36" s="12"/>
      <c r="LEB36" s="12"/>
      <c r="LEC36" s="12"/>
      <c r="LED36" s="12"/>
      <c r="LEE36" s="12"/>
      <c r="LEF36" s="12"/>
      <c r="LEG36" s="12"/>
      <c r="LEH36" s="12"/>
      <c r="LEI36" s="12"/>
      <c r="LEJ36" s="12"/>
      <c r="LEK36" s="12"/>
      <c r="LEL36" s="12"/>
      <c r="LEM36" s="12"/>
      <c r="LEN36" s="12"/>
      <c r="LEO36" s="12"/>
      <c r="LEP36" s="12"/>
      <c r="LEQ36" s="12"/>
      <c r="LER36" s="12"/>
      <c r="LES36" s="12"/>
      <c r="LET36" s="12"/>
      <c r="LEU36" s="12"/>
      <c r="LEV36" s="12"/>
      <c r="LEW36" s="12"/>
      <c r="LEX36" s="12"/>
      <c r="LEY36" s="12"/>
      <c r="LEZ36" s="12"/>
      <c r="LFA36" s="12"/>
      <c r="LFB36" s="12"/>
      <c r="LFC36" s="12"/>
      <c r="LFD36" s="12"/>
      <c r="LFE36" s="12"/>
      <c r="LFF36" s="12"/>
      <c r="LFG36" s="12"/>
      <c r="LFH36" s="12"/>
      <c r="LFI36" s="12"/>
      <c r="LFJ36" s="12"/>
      <c r="LFK36" s="12"/>
      <c r="LFL36" s="12"/>
      <c r="LFM36" s="12"/>
      <c r="LFN36" s="12"/>
      <c r="LFO36" s="12"/>
      <c r="LFP36" s="12"/>
      <c r="LFQ36" s="12"/>
      <c r="LFR36" s="12"/>
      <c r="LFS36" s="12"/>
      <c r="LFT36" s="12"/>
      <c r="LFU36" s="12"/>
      <c r="LFV36" s="12"/>
      <c r="LFW36" s="12"/>
      <c r="LFX36" s="12"/>
      <c r="LFY36" s="12"/>
      <c r="LFZ36" s="12"/>
      <c r="LGA36" s="12"/>
      <c r="LGB36" s="12"/>
      <c r="LGC36" s="12"/>
      <c r="LGD36" s="12"/>
      <c r="LGE36" s="12"/>
      <c r="LGF36" s="12"/>
      <c r="LGG36" s="12"/>
      <c r="LGH36" s="12"/>
      <c r="LGI36" s="12"/>
      <c r="LGJ36" s="12"/>
      <c r="LGK36" s="12"/>
      <c r="LGL36" s="12"/>
      <c r="LGM36" s="12"/>
      <c r="LGN36" s="12"/>
      <c r="LGO36" s="12"/>
      <c r="LGP36" s="12"/>
      <c r="LGQ36" s="12"/>
      <c r="LGR36" s="12"/>
      <c r="LGS36" s="12"/>
      <c r="LGT36" s="12"/>
      <c r="LGU36" s="12"/>
      <c r="LGV36" s="12"/>
      <c r="LGW36" s="12"/>
      <c r="LGX36" s="12"/>
      <c r="LGY36" s="12"/>
      <c r="LGZ36" s="12"/>
      <c r="LHA36" s="12"/>
      <c r="LHB36" s="12"/>
      <c r="LHC36" s="12"/>
      <c r="LHD36" s="12"/>
      <c r="LHE36" s="12"/>
      <c r="LHF36" s="12"/>
      <c r="LHG36" s="12"/>
      <c r="LHH36" s="12"/>
      <c r="LHI36" s="12"/>
      <c r="LHJ36" s="12"/>
      <c r="LHK36" s="12"/>
      <c r="LHL36" s="12"/>
      <c r="LHM36" s="12"/>
      <c r="LHN36" s="12"/>
      <c r="LHO36" s="12"/>
      <c r="LHP36" s="12"/>
      <c r="LHQ36" s="12"/>
      <c r="LHR36" s="12"/>
      <c r="LHS36" s="12"/>
      <c r="LHT36" s="12"/>
      <c r="LHU36" s="12"/>
      <c r="LHV36" s="12"/>
      <c r="LHW36" s="12"/>
      <c r="LHX36" s="12"/>
      <c r="LHY36" s="12"/>
      <c r="LHZ36" s="12"/>
      <c r="LIA36" s="12"/>
      <c r="LIB36" s="12"/>
      <c r="LIC36" s="12"/>
      <c r="LID36" s="12"/>
      <c r="LIE36" s="12"/>
      <c r="LIF36" s="12"/>
      <c r="LIG36" s="12"/>
      <c r="LIH36" s="12"/>
      <c r="LII36" s="12"/>
      <c r="LIJ36" s="12"/>
      <c r="LIK36" s="12"/>
      <c r="LIL36" s="12"/>
      <c r="LIM36" s="12"/>
      <c r="LIN36" s="12"/>
      <c r="LIO36" s="12"/>
      <c r="LIP36" s="12"/>
      <c r="LIQ36" s="12"/>
      <c r="LIR36" s="12"/>
      <c r="LIS36" s="12"/>
      <c r="LIT36" s="12"/>
      <c r="LIU36" s="12"/>
      <c r="LIV36" s="12"/>
      <c r="LIW36" s="12"/>
      <c r="LIX36" s="12"/>
      <c r="LIY36" s="12"/>
      <c r="LIZ36" s="12"/>
      <c r="LJA36" s="12"/>
      <c r="LJB36" s="12"/>
      <c r="LJC36" s="12"/>
      <c r="LJD36" s="12"/>
      <c r="LJE36" s="12"/>
      <c r="LJF36" s="12"/>
      <c r="LJG36" s="12"/>
      <c r="LJH36" s="12"/>
      <c r="LJI36" s="12"/>
      <c r="LJJ36" s="12"/>
      <c r="LJK36" s="12"/>
      <c r="LJL36" s="12"/>
      <c r="LJM36" s="12"/>
      <c r="LJN36" s="12"/>
      <c r="LJO36" s="12"/>
      <c r="LJP36" s="12"/>
      <c r="LJQ36" s="12"/>
      <c r="LJR36" s="12"/>
      <c r="LJS36" s="12"/>
      <c r="LJT36" s="12"/>
      <c r="LJU36" s="12"/>
      <c r="LJV36" s="12"/>
      <c r="LJW36" s="12"/>
      <c r="LJX36" s="12"/>
      <c r="LJY36" s="12"/>
      <c r="LJZ36" s="12"/>
      <c r="LKA36" s="12"/>
      <c r="LKB36" s="12"/>
      <c r="LKC36" s="12"/>
      <c r="LKD36" s="12"/>
      <c r="LKE36" s="12"/>
      <c r="LKF36" s="12"/>
      <c r="LKG36" s="12"/>
      <c r="LKH36" s="12"/>
      <c r="LKI36" s="12"/>
      <c r="LKJ36" s="12"/>
      <c r="LKK36" s="12"/>
      <c r="LKL36" s="12"/>
      <c r="LKM36" s="12"/>
      <c r="LKN36" s="12"/>
      <c r="LKO36" s="12"/>
      <c r="LKP36" s="12"/>
      <c r="LKQ36" s="12"/>
      <c r="LKR36" s="12"/>
      <c r="LKS36" s="12"/>
      <c r="LKT36" s="12"/>
      <c r="LKU36" s="12"/>
      <c r="LKV36" s="12"/>
      <c r="LKW36" s="12"/>
      <c r="LKX36" s="12"/>
      <c r="LKY36" s="12"/>
      <c r="LKZ36" s="12"/>
      <c r="LLA36" s="12"/>
      <c r="LLB36" s="12"/>
      <c r="LLC36" s="12"/>
      <c r="LLD36" s="12"/>
      <c r="LLE36" s="12"/>
      <c r="LLF36" s="12"/>
      <c r="LLG36" s="12"/>
      <c r="LLH36" s="12"/>
      <c r="LLI36" s="12"/>
      <c r="LLJ36" s="12"/>
      <c r="LLK36" s="12"/>
      <c r="LLL36" s="12"/>
      <c r="LLM36" s="12"/>
      <c r="LLN36" s="12"/>
      <c r="LLO36" s="12"/>
      <c r="LLP36" s="12"/>
      <c r="LLQ36" s="12"/>
      <c r="LLR36" s="12"/>
      <c r="LLS36" s="12"/>
      <c r="LLT36" s="12"/>
      <c r="LLU36" s="12"/>
      <c r="LLV36" s="12"/>
      <c r="LLW36" s="12"/>
      <c r="LLX36" s="12"/>
      <c r="LLY36" s="12"/>
      <c r="LLZ36" s="12"/>
      <c r="LMA36" s="12"/>
      <c r="LMB36" s="12"/>
      <c r="LMC36" s="12"/>
      <c r="LMD36" s="12"/>
      <c r="LME36" s="12"/>
      <c r="LMF36" s="12"/>
      <c r="LMG36" s="12"/>
      <c r="LMH36" s="12"/>
      <c r="LMI36" s="12"/>
      <c r="LMJ36" s="12"/>
      <c r="LMK36" s="12"/>
      <c r="LML36" s="12"/>
      <c r="LMM36" s="12"/>
      <c r="LMN36" s="12"/>
      <c r="LMO36" s="12"/>
      <c r="LMP36" s="12"/>
      <c r="LMQ36" s="12"/>
      <c r="LMR36" s="12"/>
      <c r="LMS36" s="12"/>
      <c r="LMT36" s="12"/>
      <c r="LMU36" s="12"/>
      <c r="LMV36" s="12"/>
      <c r="LMW36" s="12"/>
      <c r="LMX36" s="12"/>
      <c r="LMY36" s="12"/>
      <c r="LMZ36" s="12"/>
      <c r="LNA36" s="12"/>
      <c r="LNB36" s="12"/>
      <c r="LNC36" s="12"/>
      <c r="LND36" s="12"/>
      <c r="LNE36" s="12"/>
      <c r="LNF36" s="12"/>
      <c r="LNG36" s="12"/>
      <c r="LNH36" s="12"/>
      <c r="LNI36" s="12"/>
      <c r="LNJ36" s="12"/>
      <c r="LNK36" s="12"/>
      <c r="LNL36" s="12"/>
      <c r="LNM36" s="12"/>
      <c r="LNN36" s="12"/>
      <c r="LNO36" s="12"/>
      <c r="LNP36" s="12"/>
      <c r="LNQ36" s="12"/>
      <c r="LNR36" s="12"/>
      <c r="LNS36" s="12"/>
      <c r="LNT36" s="12"/>
      <c r="LNU36" s="12"/>
      <c r="LNV36" s="12"/>
      <c r="LNW36" s="12"/>
      <c r="LNX36" s="12"/>
      <c r="LNY36" s="12"/>
      <c r="LNZ36" s="12"/>
      <c r="LOA36" s="12"/>
      <c r="LOB36" s="12"/>
      <c r="LOC36" s="12"/>
      <c r="LOD36" s="12"/>
      <c r="LOE36" s="12"/>
      <c r="LOF36" s="12"/>
      <c r="LOG36" s="12"/>
      <c r="LOH36" s="12"/>
      <c r="LOI36" s="12"/>
      <c r="LOJ36" s="12"/>
      <c r="LOK36" s="12"/>
      <c r="LOL36" s="12"/>
      <c r="LOM36" s="12"/>
      <c r="LON36" s="12"/>
      <c r="LOO36" s="12"/>
      <c r="LOP36" s="12"/>
      <c r="LOQ36" s="12"/>
      <c r="LOR36" s="12"/>
      <c r="LOS36" s="12"/>
      <c r="LOT36" s="12"/>
      <c r="LOU36" s="12"/>
      <c r="LOV36" s="12"/>
      <c r="LOW36" s="12"/>
      <c r="LOX36" s="12"/>
      <c r="LOY36" s="12"/>
      <c r="LOZ36" s="12"/>
      <c r="LPA36" s="12"/>
      <c r="LPB36" s="12"/>
      <c r="LPC36" s="12"/>
      <c r="LPD36" s="12"/>
      <c r="LPE36" s="12"/>
      <c r="LPF36" s="12"/>
      <c r="LPG36" s="12"/>
      <c r="LPH36" s="12"/>
      <c r="LPI36" s="12"/>
      <c r="LPJ36" s="12"/>
      <c r="LPK36" s="12"/>
      <c r="LPL36" s="12"/>
      <c r="LPM36" s="12"/>
      <c r="LPN36" s="12"/>
      <c r="LPO36" s="12"/>
      <c r="LPP36" s="12"/>
      <c r="LPQ36" s="12"/>
      <c r="LPR36" s="12"/>
      <c r="LPS36" s="12"/>
      <c r="LPT36" s="12"/>
      <c r="LPU36" s="12"/>
      <c r="LPV36" s="12"/>
      <c r="LPW36" s="12"/>
      <c r="LPX36" s="12"/>
      <c r="LPY36" s="12"/>
      <c r="LPZ36" s="12"/>
      <c r="LQA36" s="12"/>
      <c r="LQB36" s="12"/>
      <c r="LQC36" s="12"/>
      <c r="LQD36" s="12"/>
      <c r="LQE36" s="12"/>
      <c r="LQF36" s="12"/>
      <c r="LQG36" s="12"/>
      <c r="LQH36" s="12"/>
      <c r="LQI36" s="12"/>
      <c r="LQJ36" s="12"/>
      <c r="LQK36" s="12"/>
      <c r="LQL36" s="12"/>
      <c r="LQM36" s="12"/>
      <c r="LQN36" s="12"/>
      <c r="LQO36" s="12"/>
      <c r="LQP36" s="12"/>
      <c r="LQQ36" s="12"/>
      <c r="LQR36" s="12"/>
      <c r="LQS36" s="12"/>
      <c r="LQT36" s="12"/>
      <c r="LQU36" s="12"/>
      <c r="LQV36" s="12"/>
      <c r="LQW36" s="12"/>
      <c r="LQX36" s="12"/>
      <c r="LQY36" s="12"/>
      <c r="LQZ36" s="12"/>
      <c r="LRA36" s="12"/>
      <c r="LRB36" s="12"/>
      <c r="LRC36" s="12"/>
      <c r="LRD36" s="12"/>
      <c r="LRE36" s="12"/>
      <c r="LRF36" s="12"/>
      <c r="LRG36" s="12"/>
      <c r="LRH36" s="12"/>
      <c r="LRI36" s="12"/>
      <c r="LRJ36" s="12"/>
      <c r="LRK36" s="12"/>
      <c r="LRL36" s="12"/>
      <c r="LRM36" s="12"/>
      <c r="LRN36" s="12"/>
      <c r="LRO36" s="12"/>
      <c r="LRP36" s="12"/>
      <c r="LRQ36" s="12"/>
      <c r="LRR36" s="12"/>
      <c r="LRS36" s="12"/>
      <c r="LRT36" s="12"/>
      <c r="LRU36" s="12"/>
      <c r="LRV36" s="12"/>
      <c r="LRW36" s="12"/>
      <c r="LRX36" s="12"/>
      <c r="LRY36" s="12"/>
      <c r="LRZ36" s="12"/>
      <c r="LSA36" s="12"/>
      <c r="LSB36" s="12"/>
      <c r="LSC36" s="12"/>
      <c r="LSD36" s="12"/>
      <c r="LSE36" s="12"/>
      <c r="LSF36" s="12"/>
      <c r="LSG36" s="12"/>
      <c r="LSH36" s="12"/>
      <c r="LSI36" s="12"/>
      <c r="LSJ36" s="12"/>
      <c r="LSK36" s="12"/>
      <c r="LSL36" s="12"/>
      <c r="LSM36" s="12"/>
      <c r="LSN36" s="12"/>
      <c r="LSO36" s="12"/>
      <c r="LSP36" s="12"/>
      <c r="LSQ36" s="12"/>
      <c r="LSR36" s="12"/>
      <c r="LSS36" s="12"/>
      <c r="LST36" s="12"/>
      <c r="LSU36" s="12"/>
      <c r="LSV36" s="12"/>
      <c r="LSW36" s="12"/>
      <c r="LSX36" s="12"/>
      <c r="LSY36" s="12"/>
      <c r="LSZ36" s="12"/>
      <c r="LTA36" s="12"/>
      <c r="LTB36" s="12"/>
      <c r="LTC36" s="12"/>
      <c r="LTD36" s="12"/>
      <c r="LTE36" s="12"/>
      <c r="LTF36" s="12"/>
      <c r="LTG36" s="12"/>
      <c r="LTH36" s="12"/>
      <c r="LTI36" s="12"/>
      <c r="LTJ36" s="12"/>
      <c r="LTK36" s="12"/>
      <c r="LTL36" s="12"/>
      <c r="LTM36" s="12"/>
      <c r="LTN36" s="12"/>
      <c r="LTO36" s="12"/>
      <c r="LTP36" s="12"/>
      <c r="LTQ36" s="12"/>
      <c r="LTR36" s="12"/>
      <c r="LTS36" s="12"/>
      <c r="LTT36" s="12"/>
      <c r="LTU36" s="12"/>
      <c r="LTV36" s="12"/>
      <c r="LTW36" s="12"/>
      <c r="LTX36" s="12"/>
      <c r="LTY36" s="12"/>
      <c r="LTZ36" s="12"/>
      <c r="LUA36" s="12"/>
      <c r="LUB36" s="12"/>
      <c r="LUC36" s="12"/>
      <c r="LUD36" s="12"/>
      <c r="LUE36" s="12"/>
      <c r="LUF36" s="12"/>
      <c r="LUG36" s="12"/>
      <c r="LUH36" s="12"/>
      <c r="LUI36" s="12"/>
      <c r="LUJ36" s="12"/>
      <c r="LUK36" s="12"/>
      <c r="LUL36" s="12"/>
      <c r="LUM36" s="12"/>
      <c r="LUN36" s="12"/>
      <c r="LUO36" s="12"/>
      <c r="LUP36" s="12"/>
      <c r="LUQ36" s="12"/>
      <c r="LUR36" s="12"/>
      <c r="LUS36" s="12"/>
      <c r="LUT36" s="12"/>
      <c r="LUU36" s="12"/>
      <c r="LUV36" s="12"/>
      <c r="LUW36" s="12"/>
      <c r="LUX36" s="12"/>
      <c r="LUY36" s="12"/>
      <c r="LUZ36" s="12"/>
      <c r="LVA36" s="12"/>
      <c r="LVB36" s="12"/>
      <c r="LVC36" s="12"/>
      <c r="LVD36" s="12"/>
      <c r="LVE36" s="12"/>
      <c r="LVF36" s="12"/>
      <c r="LVG36" s="12"/>
      <c r="LVH36" s="12"/>
      <c r="LVI36" s="12"/>
      <c r="LVJ36" s="12"/>
      <c r="LVK36" s="12"/>
      <c r="LVL36" s="12"/>
      <c r="LVM36" s="12"/>
      <c r="LVN36" s="12"/>
      <c r="LVO36" s="12"/>
      <c r="LVP36" s="12"/>
      <c r="LVQ36" s="12"/>
      <c r="LVR36" s="12"/>
      <c r="LVS36" s="12"/>
      <c r="LVT36" s="12"/>
      <c r="LVU36" s="12"/>
      <c r="LVV36" s="12"/>
      <c r="LVW36" s="12"/>
      <c r="LVX36" s="12"/>
      <c r="LVY36" s="12"/>
      <c r="LVZ36" s="12"/>
      <c r="LWA36" s="12"/>
      <c r="LWB36" s="12"/>
      <c r="LWC36" s="12"/>
      <c r="LWD36" s="12"/>
      <c r="LWE36" s="12"/>
      <c r="LWF36" s="12"/>
      <c r="LWG36" s="12"/>
      <c r="LWH36" s="12"/>
      <c r="LWI36" s="12"/>
      <c r="LWJ36" s="12"/>
      <c r="LWK36" s="12"/>
      <c r="LWL36" s="12"/>
      <c r="LWM36" s="12"/>
      <c r="LWN36" s="12"/>
      <c r="LWO36" s="12"/>
      <c r="LWP36" s="12"/>
      <c r="LWQ36" s="12"/>
      <c r="LWR36" s="12"/>
      <c r="LWS36" s="12"/>
      <c r="LWT36" s="12"/>
      <c r="LWU36" s="12"/>
      <c r="LWV36" s="12"/>
      <c r="LWW36" s="12"/>
      <c r="LWX36" s="12"/>
      <c r="LWY36" s="12"/>
      <c r="LWZ36" s="12"/>
      <c r="LXA36" s="12"/>
      <c r="LXB36" s="12"/>
      <c r="LXC36" s="12"/>
      <c r="LXD36" s="12"/>
      <c r="LXE36" s="12"/>
      <c r="LXF36" s="12"/>
      <c r="LXG36" s="12"/>
      <c r="LXH36" s="12"/>
      <c r="LXI36" s="12"/>
      <c r="LXJ36" s="12"/>
      <c r="LXK36" s="12"/>
      <c r="LXL36" s="12"/>
      <c r="LXM36" s="12"/>
      <c r="LXN36" s="12"/>
      <c r="LXO36" s="12"/>
      <c r="LXP36" s="12"/>
      <c r="LXQ36" s="12"/>
      <c r="LXR36" s="12"/>
      <c r="LXS36" s="12"/>
      <c r="LXT36" s="12"/>
      <c r="LXU36" s="12"/>
      <c r="LXV36" s="12"/>
      <c r="LXW36" s="12"/>
      <c r="LXX36" s="12"/>
      <c r="LXY36" s="12"/>
      <c r="LXZ36" s="12"/>
      <c r="LYA36" s="12"/>
      <c r="LYB36" s="12"/>
      <c r="LYC36" s="12"/>
      <c r="LYD36" s="12"/>
      <c r="LYE36" s="12"/>
      <c r="LYF36" s="12"/>
      <c r="LYG36" s="12"/>
      <c r="LYH36" s="12"/>
      <c r="LYI36" s="12"/>
      <c r="LYJ36" s="12"/>
      <c r="LYK36" s="12"/>
      <c r="LYL36" s="12"/>
      <c r="LYM36" s="12"/>
      <c r="LYN36" s="12"/>
      <c r="LYO36" s="12"/>
      <c r="LYP36" s="12"/>
      <c r="LYQ36" s="12"/>
      <c r="LYR36" s="12"/>
      <c r="LYS36" s="12"/>
      <c r="LYT36" s="12"/>
      <c r="LYU36" s="12"/>
      <c r="LYV36" s="12"/>
      <c r="LYW36" s="12"/>
      <c r="LYX36" s="12"/>
      <c r="LYY36" s="12"/>
      <c r="LYZ36" s="12"/>
      <c r="LZA36" s="12"/>
      <c r="LZB36" s="12"/>
      <c r="LZC36" s="12"/>
      <c r="LZD36" s="12"/>
      <c r="LZE36" s="12"/>
      <c r="LZF36" s="12"/>
      <c r="LZG36" s="12"/>
      <c r="LZH36" s="12"/>
      <c r="LZI36" s="12"/>
      <c r="LZJ36" s="12"/>
      <c r="LZK36" s="12"/>
      <c r="LZL36" s="12"/>
      <c r="LZM36" s="12"/>
      <c r="LZN36" s="12"/>
      <c r="LZO36" s="12"/>
      <c r="LZP36" s="12"/>
      <c r="LZQ36" s="12"/>
      <c r="LZR36" s="12"/>
      <c r="LZS36" s="12"/>
      <c r="LZT36" s="12"/>
      <c r="LZU36" s="12"/>
      <c r="LZV36" s="12"/>
      <c r="LZW36" s="12"/>
      <c r="LZX36" s="12"/>
      <c r="LZY36" s="12"/>
      <c r="LZZ36" s="12"/>
      <c r="MAA36" s="12"/>
      <c r="MAB36" s="12"/>
      <c r="MAC36" s="12"/>
      <c r="MAD36" s="12"/>
      <c r="MAE36" s="12"/>
      <c r="MAF36" s="12"/>
      <c r="MAG36" s="12"/>
      <c r="MAH36" s="12"/>
      <c r="MAI36" s="12"/>
      <c r="MAJ36" s="12"/>
      <c r="MAK36" s="12"/>
      <c r="MAL36" s="12"/>
      <c r="MAM36" s="12"/>
      <c r="MAN36" s="12"/>
      <c r="MAO36" s="12"/>
      <c r="MAP36" s="12"/>
      <c r="MAQ36" s="12"/>
      <c r="MAR36" s="12"/>
      <c r="MAS36" s="12"/>
      <c r="MAT36" s="12"/>
      <c r="MAU36" s="12"/>
      <c r="MAV36" s="12"/>
      <c r="MAW36" s="12"/>
      <c r="MAX36" s="12"/>
      <c r="MAY36" s="12"/>
      <c r="MAZ36" s="12"/>
      <c r="MBA36" s="12"/>
      <c r="MBB36" s="12"/>
      <c r="MBC36" s="12"/>
      <c r="MBD36" s="12"/>
      <c r="MBE36" s="12"/>
      <c r="MBF36" s="12"/>
      <c r="MBG36" s="12"/>
      <c r="MBH36" s="12"/>
      <c r="MBI36" s="12"/>
      <c r="MBJ36" s="12"/>
      <c r="MBK36" s="12"/>
      <c r="MBL36" s="12"/>
      <c r="MBM36" s="12"/>
      <c r="MBN36" s="12"/>
      <c r="MBO36" s="12"/>
      <c r="MBP36" s="12"/>
      <c r="MBQ36" s="12"/>
      <c r="MBR36" s="12"/>
      <c r="MBS36" s="12"/>
      <c r="MBT36" s="12"/>
      <c r="MBU36" s="12"/>
      <c r="MBV36" s="12"/>
      <c r="MBW36" s="12"/>
      <c r="MBX36" s="12"/>
      <c r="MBY36" s="12"/>
      <c r="MBZ36" s="12"/>
      <c r="MCA36" s="12"/>
      <c r="MCB36" s="12"/>
      <c r="MCC36" s="12"/>
      <c r="MCD36" s="12"/>
      <c r="MCE36" s="12"/>
      <c r="MCF36" s="12"/>
      <c r="MCG36" s="12"/>
      <c r="MCH36" s="12"/>
      <c r="MCI36" s="12"/>
      <c r="MCJ36" s="12"/>
      <c r="MCK36" s="12"/>
      <c r="MCL36" s="12"/>
      <c r="MCM36" s="12"/>
      <c r="MCN36" s="12"/>
      <c r="MCO36" s="12"/>
      <c r="MCP36" s="12"/>
      <c r="MCQ36" s="12"/>
      <c r="MCR36" s="12"/>
      <c r="MCS36" s="12"/>
      <c r="MCT36" s="12"/>
      <c r="MCU36" s="12"/>
      <c r="MCV36" s="12"/>
      <c r="MCW36" s="12"/>
      <c r="MCX36" s="12"/>
      <c r="MCY36" s="12"/>
      <c r="MCZ36" s="12"/>
      <c r="MDA36" s="12"/>
      <c r="MDB36" s="12"/>
      <c r="MDC36" s="12"/>
      <c r="MDD36" s="12"/>
      <c r="MDE36" s="12"/>
      <c r="MDF36" s="12"/>
      <c r="MDG36" s="12"/>
      <c r="MDH36" s="12"/>
      <c r="MDI36" s="12"/>
      <c r="MDJ36" s="12"/>
      <c r="MDK36" s="12"/>
      <c r="MDL36" s="12"/>
      <c r="MDM36" s="12"/>
      <c r="MDN36" s="12"/>
      <c r="MDO36" s="12"/>
      <c r="MDP36" s="12"/>
      <c r="MDQ36" s="12"/>
      <c r="MDR36" s="12"/>
      <c r="MDS36" s="12"/>
      <c r="MDT36" s="12"/>
      <c r="MDU36" s="12"/>
      <c r="MDV36" s="12"/>
      <c r="MDW36" s="12"/>
      <c r="MDX36" s="12"/>
      <c r="MDY36" s="12"/>
      <c r="MDZ36" s="12"/>
      <c r="MEA36" s="12"/>
      <c r="MEB36" s="12"/>
      <c r="MEC36" s="12"/>
      <c r="MED36" s="12"/>
      <c r="MEE36" s="12"/>
      <c r="MEF36" s="12"/>
      <c r="MEG36" s="12"/>
      <c r="MEH36" s="12"/>
      <c r="MEI36" s="12"/>
      <c r="MEJ36" s="12"/>
      <c r="MEK36" s="12"/>
      <c r="MEL36" s="12"/>
      <c r="MEM36" s="12"/>
      <c r="MEN36" s="12"/>
      <c r="MEO36" s="12"/>
      <c r="MEP36" s="12"/>
      <c r="MEQ36" s="12"/>
      <c r="MER36" s="12"/>
      <c r="MES36" s="12"/>
      <c r="MET36" s="12"/>
      <c r="MEU36" s="12"/>
      <c r="MEV36" s="12"/>
      <c r="MEW36" s="12"/>
      <c r="MEX36" s="12"/>
      <c r="MEY36" s="12"/>
      <c r="MEZ36" s="12"/>
      <c r="MFA36" s="12"/>
      <c r="MFB36" s="12"/>
      <c r="MFC36" s="12"/>
      <c r="MFD36" s="12"/>
      <c r="MFE36" s="12"/>
      <c r="MFF36" s="12"/>
      <c r="MFG36" s="12"/>
      <c r="MFH36" s="12"/>
      <c r="MFI36" s="12"/>
      <c r="MFJ36" s="12"/>
      <c r="MFK36" s="12"/>
      <c r="MFL36" s="12"/>
      <c r="MFM36" s="12"/>
      <c r="MFN36" s="12"/>
      <c r="MFO36" s="12"/>
      <c r="MFP36" s="12"/>
      <c r="MFQ36" s="12"/>
      <c r="MFR36" s="12"/>
      <c r="MFS36" s="12"/>
      <c r="MFT36" s="12"/>
      <c r="MFU36" s="12"/>
      <c r="MFV36" s="12"/>
      <c r="MFW36" s="12"/>
      <c r="MFX36" s="12"/>
      <c r="MFY36" s="12"/>
      <c r="MFZ36" s="12"/>
      <c r="MGA36" s="12"/>
      <c r="MGB36" s="12"/>
      <c r="MGC36" s="12"/>
      <c r="MGD36" s="12"/>
      <c r="MGE36" s="12"/>
      <c r="MGF36" s="12"/>
      <c r="MGG36" s="12"/>
      <c r="MGH36" s="12"/>
      <c r="MGI36" s="12"/>
      <c r="MGJ36" s="12"/>
      <c r="MGK36" s="12"/>
      <c r="MGL36" s="12"/>
      <c r="MGM36" s="12"/>
      <c r="MGN36" s="12"/>
      <c r="MGO36" s="12"/>
      <c r="MGP36" s="12"/>
      <c r="MGQ36" s="12"/>
      <c r="MGR36" s="12"/>
      <c r="MGS36" s="12"/>
      <c r="MGT36" s="12"/>
      <c r="MGU36" s="12"/>
      <c r="MGV36" s="12"/>
      <c r="MGW36" s="12"/>
      <c r="MGX36" s="12"/>
      <c r="MGY36" s="12"/>
      <c r="MGZ36" s="12"/>
      <c r="MHA36" s="12"/>
      <c r="MHB36" s="12"/>
      <c r="MHC36" s="12"/>
      <c r="MHD36" s="12"/>
      <c r="MHE36" s="12"/>
      <c r="MHF36" s="12"/>
      <c r="MHG36" s="12"/>
      <c r="MHH36" s="12"/>
      <c r="MHI36" s="12"/>
      <c r="MHJ36" s="12"/>
      <c r="MHK36" s="12"/>
      <c r="MHL36" s="12"/>
      <c r="MHM36" s="12"/>
      <c r="MHN36" s="12"/>
      <c r="MHO36" s="12"/>
      <c r="MHP36" s="12"/>
      <c r="MHQ36" s="12"/>
      <c r="MHR36" s="12"/>
      <c r="MHS36" s="12"/>
      <c r="MHT36" s="12"/>
      <c r="MHU36" s="12"/>
      <c r="MHV36" s="12"/>
      <c r="MHW36" s="12"/>
      <c r="MHX36" s="12"/>
      <c r="MHY36" s="12"/>
      <c r="MHZ36" s="12"/>
      <c r="MIA36" s="12"/>
      <c r="MIB36" s="12"/>
      <c r="MIC36" s="12"/>
      <c r="MID36" s="12"/>
      <c r="MIE36" s="12"/>
      <c r="MIF36" s="12"/>
      <c r="MIG36" s="12"/>
      <c r="MIH36" s="12"/>
      <c r="MII36" s="12"/>
      <c r="MIJ36" s="12"/>
      <c r="MIK36" s="12"/>
      <c r="MIL36" s="12"/>
      <c r="MIM36" s="12"/>
      <c r="MIN36" s="12"/>
      <c r="MIO36" s="12"/>
      <c r="MIP36" s="12"/>
      <c r="MIQ36" s="12"/>
      <c r="MIR36" s="12"/>
      <c r="MIS36" s="12"/>
      <c r="MIT36" s="12"/>
      <c r="MIU36" s="12"/>
      <c r="MIV36" s="12"/>
      <c r="MIW36" s="12"/>
      <c r="MIX36" s="12"/>
      <c r="MIY36" s="12"/>
      <c r="MIZ36" s="12"/>
      <c r="MJA36" s="12"/>
      <c r="MJB36" s="12"/>
      <c r="MJC36" s="12"/>
      <c r="MJD36" s="12"/>
      <c r="MJE36" s="12"/>
      <c r="MJF36" s="12"/>
      <c r="MJG36" s="12"/>
      <c r="MJH36" s="12"/>
      <c r="MJI36" s="12"/>
      <c r="MJJ36" s="12"/>
      <c r="MJK36" s="12"/>
      <c r="MJL36" s="12"/>
      <c r="MJM36" s="12"/>
      <c r="MJN36" s="12"/>
      <c r="MJO36" s="12"/>
      <c r="MJP36" s="12"/>
      <c r="MJQ36" s="12"/>
      <c r="MJR36" s="12"/>
      <c r="MJS36" s="12"/>
      <c r="MJT36" s="12"/>
      <c r="MJU36" s="12"/>
      <c r="MJV36" s="12"/>
      <c r="MJW36" s="12"/>
      <c r="MJX36" s="12"/>
      <c r="MJY36" s="12"/>
      <c r="MJZ36" s="12"/>
      <c r="MKA36" s="12"/>
      <c r="MKB36" s="12"/>
      <c r="MKC36" s="12"/>
      <c r="MKD36" s="12"/>
      <c r="MKE36" s="12"/>
      <c r="MKF36" s="12"/>
      <c r="MKG36" s="12"/>
      <c r="MKH36" s="12"/>
      <c r="MKI36" s="12"/>
      <c r="MKJ36" s="12"/>
      <c r="MKK36" s="12"/>
      <c r="MKL36" s="12"/>
      <c r="MKM36" s="12"/>
      <c r="MKN36" s="12"/>
      <c r="MKO36" s="12"/>
      <c r="MKP36" s="12"/>
      <c r="MKQ36" s="12"/>
      <c r="MKR36" s="12"/>
      <c r="MKS36" s="12"/>
      <c r="MKT36" s="12"/>
      <c r="MKU36" s="12"/>
      <c r="MKV36" s="12"/>
      <c r="MKW36" s="12"/>
      <c r="MKX36" s="12"/>
      <c r="MKY36" s="12"/>
      <c r="MKZ36" s="12"/>
      <c r="MLA36" s="12"/>
      <c r="MLB36" s="12"/>
      <c r="MLC36" s="12"/>
      <c r="MLD36" s="12"/>
      <c r="MLE36" s="12"/>
      <c r="MLF36" s="12"/>
      <c r="MLG36" s="12"/>
      <c r="MLH36" s="12"/>
      <c r="MLI36" s="12"/>
      <c r="MLJ36" s="12"/>
      <c r="MLK36" s="12"/>
      <c r="MLL36" s="12"/>
      <c r="MLM36" s="12"/>
      <c r="MLN36" s="12"/>
      <c r="MLO36" s="12"/>
      <c r="MLP36" s="12"/>
      <c r="MLQ36" s="12"/>
      <c r="MLR36" s="12"/>
      <c r="MLS36" s="12"/>
      <c r="MLT36" s="12"/>
      <c r="MLU36" s="12"/>
      <c r="MLV36" s="12"/>
      <c r="MLW36" s="12"/>
      <c r="MLX36" s="12"/>
      <c r="MLY36" s="12"/>
      <c r="MLZ36" s="12"/>
      <c r="MMA36" s="12"/>
      <c r="MMB36" s="12"/>
      <c r="MMC36" s="12"/>
      <c r="MMD36" s="12"/>
      <c r="MME36" s="12"/>
      <c r="MMF36" s="12"/>
      <c r="MMG36" s="12"/>
      <c r="MMH36" s="12"/>
      <c r="MMI36" s="12"/>
      <c r="MMJ36" s="12"/>
      <c r="MMK36" s="12"/>
      <c r="MML36" s="12"/>
      <c r="MMM36" s="12"/>
      <c r="MMN36" s="12"/>
      <c r="MMO36" s="12"/>
      <c r="MMP36" s="12"/>
      <c r="MMQ36" s="12"/>
      <c r="MMR36" s="12"/>
      <c r="MMS36" s="12"/>
      <c r="MMT36" s="12"/>
      <c r="MMU36" s="12"/>
      <c r="MMV36" s="12"/>
      <c r="MMW36" s="12"/>
      <c r="MMX36" s="12"/>
      <c r="MMY36" s="12"/>
      <c r="MMZ36" s="12"/>
      <c r="MNA36" s="12"/>
      <c r="MNB36" s="12"/>
      <c r="MNC36" s="12"/>
      <c r="MND36" s="12"/>
      <c r="MNE36" s="12"/>
      <c r="MNF36" s="12"/>
      <c r="MNG36" s="12"/>
      <c r="MNH36" s="12"/>
      <c r="MNI36" s="12"/>
      <c r="MNJ36" s="12"/>
      <c r="MNK36" s="12"/>
      <c r="MNL36" s="12"/>
      <c r="MNM36" s="12"/>
      <c r="MNN36" s="12"/>
      <c r="MNO36" s="12"/>
      <c r="MNP36" s="12"/>
      <c r="MNQ36" s="12"/>
      <c r="MNR36" s="12"/>
      <c r="MNS36" s="12"/>
      <c r="MNT36" s="12"/>
      <c r="MNU36" s="12"/>
      <c r="MNV36" s="12"/>
      <c r="MNW36" s="12"/>
      <c r="MNX36" s="12"/>
      <c r="MNY36" s="12"/>
      <c r="MNZ36" s="12"/>
      <c r="MOA36" s="12"/>
      <c r="MOB36" s="12"/>
      <c r="MOC36" s="12"/>
      <c r="MOD36" s="12"/>
      <c r="MOE36" s="12"/>
      <c r="MOF36" s="12"/>
      <c r="MOG36" s="12"/>
      <c r="MOH36" s="12"/>
      <c r="MOI36" s="12"/>
      <c r="MOJ36" s="12"/>
      <c r="MOK36" s="12"/>
      <c r="MOL36" s="12"/>
      <c r="MOM36" s="12"/>
      <c r="MON36" s="12"/>
      <c r="MOO36" s="12"/>
      <c r="MOP36" s="12"/>
      <c r="MOQ36" s="12"/>
      <c r="MOR36" s="12"/>
      <c r="MOS36" s="12"/>
      <c r="MOT36" s="12"/>
      <c r="MOU36" s="12"/>
      <c r="MOV36" s="12"/>
      <c r="MOW36" s="12"/>
      <c r="MOX36" s="12"/>
      <c r="MOY36" s="12"/>
      <c r="MOZ36" s="12"/>
      <c r="MPA36" s="12"/>
      <c r="MPB36" s="12"/>
      <c r="MPC36" s="12"/>
      <c r="MPD36" s="12"/>
      <c r="MPE36" s="12"/>
      <c r="MPF36" s="12"/>
      <c r="MPG36" s="12"/>
      <c r="MPH36" s="12"/>
      <c r="MPI36" s="12"/>
      <c r="MPJ36" s="12"/>
      <c r="MPK36" s="12"/>
      <c r="MPL36" s="12"/>
      <c r="MPM36" s="12"/>
      <c r="MPN36" s="12"/>
      <c r="MPO36" s="12"/>
      <c r="MPP36" s="12"/>
      <c r="MPQ36" s="12"/>
      <c r="MPR36" s="12"/>
      <c r="MPS36" s="12"/>
      <c r="MPT36" s="12"/>
      <c r="MPU36" s="12"/>
      <c r="MPV36" s="12"/>
      <c r="MPW36" s="12"/>
      <c r="MPX36" s="12"/>
      <c r="MPY36" s="12"/>
      <c r="MPZ36" s="12"/>
      <c r="MQA36" s="12"/>
      <c r="MQB36" s="12"/>
      <c r="MQC36" s="12"/>
      <c r="MQD36" s="12"/>
      <c r="MQE36" s="12"/>
      <c r="MQF36" s="12"/>
      <c r="MQG36" s="12"/>
      <c r="MQH36" s="12"/>
      <c r="MQI36" s="12"/>
      <c r="MQJ36" s="12"/>
      <c r="MQK36" s="12"/>
      <c r="MQL36" s="12"/>
      <c r="MQM36" s="12"/>
      <c r="MQN36" s="12"/>
      <c r="MQO36" s="12"/>
      <c r="MQP36" s="12"/>
      <c r="MQQ36" s="12"/>
      <c r="MQR36" s="12"/>
      <c r="MQS36" s="12"/>
      <c r="MQT36" s="12"/>
      <c r="MQU36" s="12"/>
      <c r="MQV36" s="12"/>
      <c r="MQW36" s="12"/>
      <c r="MQX36" s="12"/>
      <c r="MQY36" s="12"/>
      <c r="MQZ36" s="12"/>
      <c r="MRA36" s="12"/>
      <c r="MRB36" s="12"/>
      <c r="MRC36" s="12"/>
      <c r="MRD36" s="12"/>
      <c r="MRE36" s="12"/>
      <c r="MRF36" s="12"/>
      <c r="MRG36" s="12"/>
      <c r="MRH36" s="12"/>
      <c r="MRI36" s="12"/>
      <c r="MRJ36" s="12"/>
      <c r="MRK36" s="12"/>
      <c r="MRL36" s="12"/>
      <c r="MRM36" s="12"/>
      <c r="MRN36" s="12"/>
      <c r="MRO36" s="12"/>
      <c r="MRP36" s="12"/>
      <c r="MRQ36" s="12"/>
      <c r="MRR36" s="12"/>
      <c r="MRS36" s="12"/>
      <c r="MRT36" s="12"/>
      <c r="MRU36" s="12"/>
      <c r="MRV36" s="12"/>
      <c r="MRW36" s="12"/>
      <c r="MRX36" s="12"/>
      <c r="MRY36" s="12"/>
      <c r="MRZ36" s="12"/>
      <c r="MSA36" s="12"/>
      <c r="MSB36" s="12"/>
      <c r="MSC36" s="12"/>
      <c r="MSD36" s="12"/>
      <c r="MSE36" s="12"/>
      <c r="MSF36" s="12"/>
      <c r="MSG36" s="12"/>
      <c r="MSH36" s="12"/>
      <c r="MSI36" s="12"/>
      <c r="MSJ36" s="12"/>
      <c r="MSK36" s="12"/>
      <c r="MSL36" s="12"/>
      <c r="MSM36" s="12"/>
      <c r="MSN36" s="12"/>
      <c r="MSO36" s="12"/>
      <c r="MSP36" s="12"/>
      <c r="MSQ36" s="12"/>
      <c r="MSR36" s="12"/>
      <c r="MSS36" s="12"/>
      <c r="MST36" s="12"/>
      <c r="MSU36" s="12"/>
      <c r="MSV36" s="12"/>
      <c r="MSW36" s="12"/>
      <c r="MSX36" s="12"/>
      <c r="MSY36" s="12"/>
      <c r="MSZ36" s="12"/>
      <c r="MTA36" s="12"/>
      <c r="MTB36" s="12"/>
      <c r="MTC36" s="12"/>
      <c r="MTD36" s="12"/>
      <c r="MTE36" s="12"/>
      <c r="MTF36" s="12"/>
      <c r="MTG36" s="12"/>
      <c r="MTH36" s="12"/>
      <c r="MTI36" s="12"/>
      <c r="MTJ36" s="12"/>
      <c r="MTK36" s="12"/>
      <c r="MTL36" s="12"/>
      <c r="MTM36" s="12"/>
      <c r="MTN36" s="12"/>
      <c r="MTO36" s="12"/>
      <c r="MTP36" s="12"/>
      <c r="MTQ36" s="12"/>
      <c r="MTR36" s="12"/>
      <c r="MTS36" s="12"/>
      <c r="MTT36" s="12"/>
      <c r="MTU36" s="12"/>
      <c r="MTV36" s="12"/>
      <c r="MTW36" s="12"/>
      <c r="MTX36" s="12"/>
      <c r="MTY36" s="12"/>
      <c r="MTZ36" s="12"/>
      <c r="MUA36" s="12"/>
      <c r="MUB36" s="12"/>
      <c r="MUC36" s="12"/>
      <c r="MUD36" s="12"/>
      <c r="MUE36" s="12"/>
      <c r="MUF36" s="12"/>
      <c r="MUG36" s="12"/>
      <c r="MUH36" s="12"/>
      <c r="MUI36" s="12"/>
      <c r="MUJ36" s="12"/>
      <c r="MUK36" s="12"/>
      <c r="MUL36" s="12"/>
      <c r="MUM36" s="12"/>
      <c r="MUN36" s="12"/>
      <c r="MUO36" s="12"/>
      <c r="MUP36" s="12"/>
      <c r="MUQ36" s="12"/>
      <c r="MUR36" s="12"/>
      <c r="MUS36" s="12"/>
      <c r="MUT36" s="12"/>
      <c r="MUU36" s="12"/>
      <c r="MUV36" s="12"/>
      <c r="MUW36" s="12"/>
      <c r="MUX36" s="12"/>
      <c r="MUY36" s="12"/>
      <c r="MUZ36" s="12"/>
      <c r="MVA36" s="12"/>
      <c r="MVB36" s="12"/>
      <c r="MVC36" s="12"/>
      <c r="MVD36" s="12"/>
      <c r="MVE36" s="12"/>
      <c r="MVF36" s="12"/>
      <c r="MVG36" s="12"/>
      <c r="MVH36" s="12"/>
      <c r="MVI36" s="12"/>
      <c r="MVJ36" s="12"/>
      <c r="MVK36" s="12"/>
      <c r="MVL36" s="12"/>
      <c r="MVM36" s="12"/>
      <c r="MVN36" s="12"/>
      <c r="MVO36" s="12"/>
      <c r="MVP36" s="12"/>
      <c r="MVQ36" s="12"/>
      <c r="MVR36" s="12"/>
      <c r="MVS36" s="12"/>
      <c r="MVT36" s="12"/>
      <c r="MVU36" s="12"/>
      <c r="MVV36" s="12"/>
      <c r="MVW36" s="12"/>
      <c r="MVX36" s="12"/>
      <c r="MVY36" s="12"/>
      <c r="MVZ36" s="12"/>
      <c r="MWA36" s="12"/>
      <c r="MWB36" s="12"/>
      <c r="MWC36" s="12"/>
      <c r="MWD36" s="12"/>
      <c r="MWE36" s="12"/>
      <c r="MWF36" s="12"/>
      <c r="MWG36" s="12"/>
      <c r="MWH36" s="12"/>
      <c r="MWI36" s="12"/>
      <c r="MWJ36" s="12"/>
      <c r="MWK36" s="12"/>
      <c r="MWL36" s="12"/>
      <c r="MWM36" s="12"/>
      <c r="MWN36" s="12"/>
      <c r="MWO36" s="12"/>
      <c r="MWP36" s="12"/>
      <c r="MWQ36" s="12"/>
      <c r="MWR36" s="12"/>
      <c r="MWS36" s="12"/>
      <c r="MWT36" s="12"/>
      <c r="MWU36" s="12"/>
      <c r="MWV36" s="12"/>
      <c r="MWW36" s="12"/>
      <c r="MWX36" s="12"/>
      <c r="MWY36" s="12"/>
      <c r="MWZ36" s="12"/>
      <c r="MXA36" s="12"/>
      <c r="MXB36" s="12"/>
      <c r="MXC36" s="12"/>
      <c r="MXD36" s="12"/>
      <c r="MXE36" s="12"/>
      <c r="MXF36" s="12"/>
      <c r="MXG36" s="12"/>
      <c r="MXH36" s="12"/>
      <c r="MXI36" s="12"/>
      <c r="MXJ36" s="12"/>
      <c r="MXK36" s="12"/>
      <c r="MXL36" s="12"/>
      <c r="MXM36" s="12"/>
      <c r="MXN36" s="12"/>
      <c r="MXO36" s="12"/>
      <c r="MXP36" s="12"/>
      <c r="MXQ36" s="12"/>
      <c r="MXR36" s="12"/>
      <c r="MXS36" s="12"/>
      <c r="MXT36" s="12"/>
      <c r="MXU36" s="12"/>
      <c r="MXV36" s="12"/>
      <c r="MXW36" s="12"/>
      <c r="MXX36" s="12"/>
      <c r="MXY36" s="12"/>
      <c r="MXZ36" s="12"/>
      <c r="MYA36" s="12"/>
      <c r="MYB36" s="12"/>
      <c r="MYC36" s="12"/>
      <c r="MYD36" s="12"/>
      <c r="MYE36" s="12"/>
      <c r="MYF36" s="12"/>
      <c r="MYG36" s="12"/>
      <c r="MYH36" s="12"/>
      <c r="MYI36" s="12"/>
      <c r="MYJ36" s="12"/>
      <c r="MYK36" s="12"/>
      <c r="MYL36" s="12"/>
      <c r="MYM36" s="12"/>
      <c r="MYN36" s="12"/>
      <c r="MYO36" s="12"/>
      <c r="MYP36" s="12"/>
      <c r="MYQ36" s="12"/>
      <c r="MYR36" s="12"/>
      <c r="MYS36" s="12"/>
      <c r="MYT36" s="12"/>
      <c r="MYU36" s="12"/>
      <c r="MYV36" s="12"/>
      <c r="MYW36" s="12"/>
      <c r="MYX36" s="12"/>
      <c r="MYY36" s="12"/>
      <c r="MYZ36" s="12"/>
      <c r="MZA36" s="12"/>
      <c r="MZB36" s="12"/>
      <c r="MZC36" s="12"/>
      <c r="MZD36" s="12"/>
      <c r="MZE36" s="12"/>
      <c r="MZF36" s="12"/>
      <c r="MZG36" s="12"/>
      <c r="MZH36" s="12"/>
      <c r="MZI36" s="12"/>
      <c r="MZJ36" s="12"/>
      <c r="MZK36" s="12"/>
      <c r="MZL36" s="12"/>
      <c r="MZM36" s="12"/>
      <c r="MZN36" s="12"/>
      <c r="MZO36" s="12"/>
      <c r="MZP36" s="12"/>
      <c r="MZQ36" s="12"/>
      <c r="MZR36" s="12"/>
      <c r="MZS36" s="12"/>
      <c r="MZT36" s="12"/>
      <c r="MZU36" s="12"/>
      <c r="MZV36" s="12"/>
      <c r="MZW36" s="12"/>
      <c r="MZX36" s="12"/>
      <c r="MZY36" s="12"/>
      <c r="MZZ36" s="12"/>
      <c r="NAA36" s="12"/>
      <c r="NAB36" s="12"/>
      <c r="NAC36" s="12"/>
      <c r="NAD36" s="12"/>
      <c r="NAE36" s="12"/>
      <c r="NAF36" s="12"/>
      <c r="NAG36" s="12"/>
      <c r="NAH36" s="12"/>
      <c r="NAI36" s="12"/>
      <c r="NAJ36" s="12"/>
      <c r="NAK36" s="12"/>
      <c r="NAL36" s="12"/>
      <c r="NAM36" s="12"/>
      <c r="NAN36" s="12"/>
      <c r="NAO36" s="12"/>
      <c r="NAP36" s="12"/>
      <c r="NAQ36" s="12"/>
      <c r="NAR36" s="12"/>
      <c r="NAS36" s="12"/>
      <c r="NAT36" s="12"/>
      <c r="NAU36" s="12"/>
      <c r="NAV36" s="12"/>
      <c r="NAW36" s="12"/>
      <c r="NAX36" s="12"/>
      <c r="NAY36" s="12"/>
      <c r="NAZ36" s="12"/>
      <c r="NBA36" s="12"/>
      <c r="NBB36" s="12"/>
      <c r="NBC36" s="12"/>
      <c r="NBD36" s="12"/>
      <c r="NBE36" s="12"/>
      <c r="NBF36" s="12"/>
      <c r="NBG36" s="12"/>
      <c r="NBH36" s="12"/>
      <c r="NBI36" s="12"/>
      <c r="NBJ36" s="12"/>
      <c r="NBK36" s="12"/>
      <c r="NBL36" s="12"/>
      <c r="NBM36" s="12"/>
      <c r="NBN36" s="12"/>
      <c r="NBO36" s="12"/>
      <c r="NBP36" s="12"/>
      <c r="NBQ36" s="12"/>
      <c r="NBR36" s="12"/>
      <c r="NBS36" s="12"/>
      <c r="NBT36" s="12"/>
      <c r="NBU36" s="12"/>
      <c r="NBV36" s="12"/>
      <c r="NBW36" s="12"/>
      <c r="NBX36" s="12"/>
      <c r="NBY36" s="12"/>
      <c r="NBZ36" s="12"/>
      <c r="NCA36" s="12"/>
      <c r="NCB36" s="12"/>
      <c r="NCC36" s="12"/>
      <c r="NCD36" s="12"/>
      <c r="NCE36" s="12"/>
      <c r="NCF36" s="12"/>
      <c r="NCG36" s="12"/>
      <c r="NCH36" s="12"/>
      <c r="NCI36" s="12"/>
      <c r="NCJ36" s="12"/>
      <c r="NCK36" s="12"/>
      <c r="NCL36" s="12"/>
      <c r="NCM36" s="12"/>
      <c r="NCN36" s="12"/>
      <c r="NCO36" s="12"/>
      <c r="NCP36" s="12"/>
      <c r="NCQ36" s="12"/>
      <c r="NCR36" s="12"/>
      <c r="NCS36" s="12"/>
      <c r="NCT36" s="12"/>
      <c r="NCU36" s="12"/>
      <c r="NCV36" s="12"/>
      <c r="NCW36" s="12"/>
      <c r="NCX36" s="12"/>
      <c r="NCY36" s="12"/>
      <c r="NCZ36" s="12"/>
      <c r="NDA36" s="12"/>
      <c r="NDB36" s="12"/>
      <c r="NDC36" s="12"/>
      <c r="NDD36" s="12"/>
      <c r="NDE36" s="12"/>
      <c r="NDF36" s="12"/>
      <c r="NDG36" s="12"/>
      <c r="NDH36" s="12"/>
      <c r="NDI36" s="12"/>
      <c r="NDJ36" s="12"/>
      <c r="NDK36" s="12"/>
      <c r="NDL36" s="12"/>
      <c r="NDM36" s="12"/>
      <c r="NDN36" s="12"/>
      <c r="NDO36" s="12"/>
      <c r="NDP36" s="12"/>
      <c r="NDQ36" s="12"/>
      <c r="NDR36" s="12"/>
      <c r="NDS36" s="12"/>
      <c r="NDT36" s="12"/>
      <c r="NDU36" s="12"/>
      <c r="NDV36" s="12"/>
      <c r="NDW36" s="12"/>
      <c r="NDX36" s="12"/>
      <c r="NDY36" s="12"/>
      <c r="NDZ36" s="12"/>
      <c r="NEA36" s="12"/>
      <c r="NEB36" s="12"/>
      <c r="NEC36" s="12"/>
      <c r="NED36" s="12"/>
      <c r="NEE36" s="12"/>
      <c r="NEF36" s="12"/>
      <c r="NEG36" s="12"/>
      <c r="NEH36" s="12"/>
      <c r="NEI36" s="12"/>
      <c r="NEJ36" s="12"/>
      <c r="NEK36" s="12"/>
      <c r="NEL36" s="12"/>
      <c r="NEM36" s="12"/>
      <c r="NEN36" s="12"/>
      <c r="NEO36" s="12"/>
      <c r="NEP36" s="12"/>
      <c r="NEQ36" s="12"/>
      <c r="NER36" s="12"/>
      <c r="NES36" s="12"/>
      <c r="NET36" s="12"/>
      <c r="NEU36" s="12"/>
      <c r="NEV36" s="12"/>
      <c r="NEW36" s="12"/>
      <c r="NEX36" s="12"/>
      <c r="NEY36" s="12"/>
      <c r="NEZ36" s="12"/>
      <c r="NFA36" s="12"/>
      <c r="NFB36" s="12"/>
      <c r="NFC36" s="12"/>
      <c r="NFD36" s="12"/>
      <c r="NFE36" s="12"/>
      <c r="NFF36" s="12"/>
      <c r="NFG36" s="12"/>
      <c r="NFH36" s="12"/>
      <c r="NFI36" s="12"/>
      <c r="NFJ36" s="12"/>
      <c r="NFK36" s="12"/>
      <c r="NFL36" s="12"/>
      <c r="NFM36" s="12"/>
      <c r="NFN36" s="12"/>
      <c r="NFO36" s="12"/>
      <c r="NFP36" s="12"/>
      <c r="NFQ36" s="12"/>
      <c r="NFR36" s="12"/>
      <c r="NFS36" s="12"/>
      <c r="NFT36" s="12"/>
      <c r="NFU36" s="12"/>
      <c r="NFV36" s="12"/>
      <c r="NFW36" s="12"/>
      <c r="NFX36" s="12"/>
      <c r="NFY36" s="12"/>
      <c r="NFZ36" s="12"/>
      <c r="NGA36" s="12"/>
      <c r="NGB36" s="12"/>
      <c r="NGC36" s="12"/>
      <c r="NGD36" s="12"/>
      <c r="NGE36" s="12"/>
      <c r="NGF36" s="12"/>
      <c r="NGG36" s="12"/>
      <c r="NGH36" s="12"/>
      <c r="NGI36" s="12"/>
      <c r="NGJ36" s="12"/>
      <c r="NGK36" s="12"/>
      <c r="NGL36" s="12"/>
      <c r="NGM36" s="12"/>
      <c r="NGN36" s="12"/>
      <c r="NGO36" s="12"/>
      <c r="NGP36" s="12"/>
      <c r="NGQ36" s="12"/>
      <c r="NGR36" s="12"/>
      <c r="NGS36" s="12"/>
      <c r="NGT36" s="12"/>
      <c r="NGU36" s="12"/>
      <c r="NGV36" s="12"/>
      <c r="NGW36" s="12"/>
      <c r="NGX36" s="12"/>
      <c r="NGY36" s="12"/>
      <c r="NGZ36" s="12"/>
      <c r="NHA36" s="12"/>
      <c r="NHB36" s="12"/>
      <c r="NHC36" s="12"/>
      <c r="NHD36" s="12"/>
      <c r="NHE36" s="12"/>
      <c r="NHF36" s="12"/>
      <c r="NHG36" s="12"/>
      <c r="NHH36" s="12"/>
      <c r="NHI36" s="12"/>
      <c r="NHJ36" s="12"/>
      <c r="NHK36" s="12"/>
      <c r="NHL36" s="12"/>
      <c r="NHM36" s="12"/>
      <c r="NHN36" s="12"/>
      <c r="NHO36" s="12"/>
      <c r="NHP36" s="12"/>
      <c r="NHQ36" s="12"/>
      <c r="NHR36" s="12"/>
      <c r="NHS36" s="12"/>
      <c r="NHT36" s="12"/>
      <c r="NHU36" s="12"/>
      <c r="NHV36" s="12"/>
      <c r="NHW36" s="12"/>
      <c r="NHX36" s="12"/>
      <c r="NHY36" s="12"/>
      <c r="NHZ36" s="12"/>
      <c r="NIA36" s="12"/>
      <c r="NIB36" s="12"/>
      <c r="NIC36" s="12"/>
      <c r="NID36" s="12"/>
      <c r="NIE36" s="12"/>
      <c r="NIF36" s="12"/>
      <c r="NIG36" s="12"/>
      <c r="NIH36" s="12"/>
      <c r="NII36" s="12"/>
      <c r="NIJ36" s="12"/>
      <c r="NIK36" s="12"/>
      <c r="NIL36" s="12"/>
      <c r="NIM36" s="12"/>
      <c r="NIN36" s="12"/>
      <c r="NIO36" s="12"/>
      <c r="NIP36" s="12"/>
      <c r="NIQ36" s="12"/>
      <c r="NIR36" s="12"/>
      <c r="NIS36" s="12"/>
      <c r="NIT36" s="12"/>
      <c r="NIU36" s="12"/>
      <c r="NIV36" s="12"/>
      <c r="NIW36" s="12"/>
      <c r="NIX36" s="12"/>
      <c r="NIY36" s="12"/>
      <c r="NIZ36" s="12"/>
      <c r="NJA36" s="12"/>
      <c r="NJB36" s="12"/>
      <c r="NJC36" s="12"/>
      <c r="NJD36" s="12"/>
      <c r="NJE36" s="12"/>
      <c r="NJF36" s="12"/>
      <c r="NJG36" s="12"/>
      <c r="NJH36" s="12"/>
      <c r="NJI36" s="12"/>
      <c r="NJJ36" s="12"/>
      <c r="NJK36" s="12"/>
      <c r="NJL36" s="12"/>
      <c r="NJM36" s="12"/>
      <c r="NJN36" s="12"/>
      <c r="NJO36" s="12"/>
      <c r="NJP36" s="12"/>
      <c r="NJQ36" s="12"/>
      <c r="NJR36" s="12"/>
      <c r="NJS36" s="12"/>
      <c r="NJT36" s="12"/>
      <c r="NJU36" s="12"/>
      <c r="NJV36" s="12"/>
      <c r="NJW36" s="12"/>
      <c r="NJX36" s="12"/>
      <c r="NJY36" s="12"/>
      <c r="NJZ36" s="12"/>
      <c r="NKA36" s="12"/>
      <c r="NKB36" s="12"/>
      <c r="NKC36" s="12"/>
      <c r="NKD36" s="12"/>
      <c r="NKE36" s="12"/>
      <c r="NKF36" s="12"/>
      <c r="NKG36" s="12"/>
      <c r="NKH36" s="12"/>
      <c r="NKI36" s="12"/>
      <c r="NKJ36" s="12"/>
      <c r="NKK36" s="12"/>
      <c r="NKL36" s="12"/>
      <c r="NKM36" s="12"/>
      <c r="NKN36" s="12"/>
      <c r="NKO36" s="12"/>
      <c r="NKP36" s="12"/>
      <c r="NKQ36" s="12"/>
      <c r="NKR36" s="12"/>
      <c r="NKS36" s="12"/>
      <c r="NKT36" s="12"/>
      <c r="NKU36" s="12"/>
      <c r="NKV36" s="12"/>
      <c r="NKW36" s="12"/>
      <c r="NKX36" s="12"/>
      <c r="NKY36" s="12"/>
      <c r="NKZ36" s="12"/>
      <c r="NLA36" s="12"/>
      <c r="NLB36" s="12"/>
      <c r="NLC36" s="12"/>
      <c r="NLD36" s="12"/>
      <c r="NLE36" s="12"/>
      <c r="NLF36" s="12"/>
      <c r="NLG36" s="12"/>
      <c r="NLH36" s="12"/>
      <c r="NLI36" s="12"/>
      <c r="NLJ36" s="12"/>
      <c r="NLK36" s="12"/>
      <c r="NLL36" s="12"/>
      <c r="NLM36" s="12"/>
      <c r="NLN36" s="12"/>
      <c r="NLO36" s="12"/>
      <c r="NLP36" s="12"/>
      <c r="NLQ36" s="12"/>
      <c r="NLR36" s="12"/>
      <c r="NLS36" s="12"/>
      <c r="NLT36" s="12"/>
      <c r="NLU36" s="12"/>
      <c r="NLV36" s="12"/>
      <c r="NLW36" s="12"/>
      <c r="NLX36" s="12"/>
      <c r="NLY36" s="12"/>
      <c r="NLZ36" s="12"/>
      <c r="NMA36" s="12"/>
      <c r="NMB36" s="12"/>
      <c r="NMC36" s="12"/>
      <c r="NMD36" s="12"/>
      <c r="NME36" s="12"/>
      <c r="NMF36" s="12"/>
      <c r="NMG36" s="12"/>
      <c r="NMH36" s="12"/>
      <c r="NMI36" s="12"/>
      <c r="NMJ36" s="12"/>
      <c r="NMK36" s="12"/>
      <c r="NML36" s="12"/>
      <c r="NMM36" s="12"/>
      <c r="NMN36" s="12"/>
      <c r="NMO36" s="12"/>
      <c r="NMP36" s="12"/>
      <c r="NMQ36" s="12"/>
      <c r="NMR36" s="12"/>
      <c r="NMS36" s="12"/>
      <c r="NMT36" s="12"/>
      <c r="NMU36" s="12"/>
      <c r="NMV36" s="12"/>
      <c r="NMW36" s="12"/>
      <c r="NMX36" s="12"/>
      <c r="NMY36" s="12"/>
      <c r="NMZ36" s="12"/>
      <c r="NNA36" s="12"/>
      <c r="NNB36" s="12"/>
      <c r="NNC36" s="12"/>
      <c r="NND36" s="12"/>
      <c r="NNE36" s="12"/>
      <c r="NNF36" s="12"/>
      <c r="NNG36" s="12"/>
      <c r="NNH36" s="12"/>
      <c r="NNI36" s="12"/>
      <c r="NNJ36" s="12"/>
      <c r="NNK36" s="12"/>
      <c r="NNL36" s="12"/>
      <c r="NNM36" s="12"/>
      <c r="NNN36" s="12"/>
      <c r="NNO36" s="12"/>
      <c r="NNP36" s="12"/>
      <c r="NNQ36" s="12"/>
      <c r="NNR36" s="12"/>
      <c r="NNS36" s="12"/>
      <c r="NNT36" s="12"/>
      <c r="NNU36" s="12"/>
      <c r="NNV36" s="12"/>
      <c r="NNW36" s="12"/>
      <c r="NNX36" s="12"/>
      <c r="NNY36" s="12"/>
      <c r="NNZ36" s="12"/>
      <c r="NOA36" s="12"/>
      <c r="NOB36" s="12"/>
      <c r="NOC36" s="12"/>
      <c r="NOD36" s="12"/>
      <c r="NOE36" s="12"/>
      <c r="NOF36" s="12"/>
      <c r="NOG36" s="12"/>
      <c r="NOH36" s="12"/>
      <c r="NOI36" s="12"/>
      <c r="NOJ36" s="12"/>
      <c r="NOK36" s="12"/>
      <c r="NOL36" s="12"/>
      <c r="NOM36" s="12"/>
      <c r="NON36" s="12"/>
      <c r="NOO36" s="12"/>
      <c r="NOP36" s="12"/>
      <c r="NOQ36" s="12"/>
      <c r="NOR36" s="12"/>
      <c r="NOS36" s="12"/>
      <c r="NOT36" s="12"/>
      <c r="NOU36" s="12"/>
      <c r="NOV36" s="12"/>
      <c r="NOW36" s="12"/>
      <c r="NOX36" s="12"/>
      <c r="NOY36" s="12"/>
      <c r="NOZ36" s="12"/>
      <c r="NPA36" s="12"/>
      <c r="NPB36" s="12"/>
      <c r="NPC36" s="12"/>
      <c r="NPD36" s="12"/>
      <c r="NPE36" s="12"/>
      <c r="NPF36" s="12"/>
      <c r="NPG36" s="12"/>
      <c r="NPH36" s="12"/>
      <c r="NPI36" s="12"/>
      <c r="NPJ36" s="12"/>
      <c r="NPK36" s="12"/>
      <c r="NPL36" s="12"/>
      <c r="NPM36" s="12"/>
      <c r="NPN36" s="12"/>
      <c r="NPO36" s="12"/>
      <c r="NPP36" s="12"/>
      <c r="NPQ36" s="12"/>
      <c r="NPR36" s="12"/>
      <c r="NPS36" s="12"/>
      <c r="NPT36" s="12"/>
      <c r="NPU36" s="12"/>
      <c r="NPV36" s="12"/>
      <c r="NPW36" s="12"/>
      <c r="NPX36" s="12"/>
      <c r="NPY36" s="12"/>
      <c r="NPZ36" s="12"/>
      <c r="NQA36" s="12"/>
      <c r="NQB36" s="12"/>
      <c r="NQC36" s="12"/>
      <c r="NQD36" s="12"/>
      <c r="NQE36" s="12"/>
      <c r="NQF36" s="12"/>
      <c r="NQG36" s="12"/>
      <c r="NQH36" s="12"/>
      <c r="NQI36" s="12"/>
      <c r="NQJ36" s="12"/>
      <c r="NQK36" s="12"/>
      <c r="NQL36" s="12"/>
      <c r="NQM36" s="12"/>
      <c r="NQN36" s="12"/>
      <c r="NQO36" s="12"/>
      <c r="NQP36" s="12"/>
      <c r="NQQ36" s="12"/>
      <c r="NQR36" s="12"/>
      <c r="NQS36" s="12"/>
      <c r="NQT36" s="12"/>
      <c r="NQU36" s="12"/>
      <c r="NQV36" s="12"/>
      <c r="NQW36" s="12"/>
      <c r="NQX36" s="12"/>
      <c r="NQY36" s="12"/>
      <c r="NQZ36" s="12"/>
      <c r="NRA36" s="12"/>
      <c r="NRB36" s="12"/>
      <c r="NRC36" s="12"/>
      <c r="NRD36" s="12"/>
      <c r="NRE36" s="12"/>
      <c r="NRF36" s="12"/>
      <c r="NRG36" s="12"/>
      <c r="NRH36" s="12"/>
      <c r="NRI36" s="12"/>
      <c r="NRJ36" s="12"/>
      <c r="NRK36" s="12"/>
      <c r="NRL36" s="12"/>
      <c r="NRM36" s="12"/>
      <c r="NRN36" s="12"/>
      <c r="NRO36" s="12"/>
      <c r="NRP36" s="12"/>
      <c r="NRQ36" s="12"/>
      <c r="NRR36" s="12"/>
      <c r="NRS36" s="12"/>
      <c r="NRT36" s="12"/>
      <c r="NRU36" s="12"/>
      <c r="NRV36" s="12"/>
      <c r="NRW36" s="12"/>
      <c r="NRX36" s="12"/>
      <c r="NRY36" s="12"/>
      <c r="NRZ36" s="12"/>
      <c r="NSA36" s="12"/>
      <c r="NSB36" s="12"/>
      <c r="NSC36" s="12"/>
      <c r="NSD36" s="12"/>
      <c r="NSE36" s="12"/>
      <c r="NSF36" s="12"/>
      <c r="NSG36" s="12"/>
      <c r="NSH36" s="12"/>
      <c r="NSI36" s="12"/>
      <c r="NSJ36" s="12"/>
      <c r="NSK36" s="12"/>
      <c r="NSL36" s="12"/>
      <c r="NSM36" s="12"/>
      <c r="NSN36" s="12"/>
      <c r="NSO36" s="12"/>
      <c r="NSP36" s="12"/>
      <c r="NSQ36" s="12"/>
      <c r="NSR36" s="12"/>
      <c r="NSS36" s="12"/>
      <c r="NST36" s="12"/>
      <c r="NSU36" s="12"/>
      <c r="NSV36" s="12"/>
      <c r="NSW36" s="12"/>
      <c r="NSX36" s="12"/>
      <c r="NSY36" s="12"/>
      <c r="NSZ36" s="12"/>
      <c r="NTA36" s="12"/>
      <c r="NTB36" s="12"/>
      <c r="NTC36" s="12"/>
      <c r="NTD36" s="12"/>
      <c r="NTE36" s="12"/>
      <c r="NTF36" s="12"/>
      <c r="NTG36" s="12"/>
      <c r="NTH36" s="12"/>
      <c r="NTI36" s="12"/>
      <c r="NTJ36" s="12"/>
      <c r="NTK36" s="12"/>
      <c r="NTL36" s="12"/>
      <c r="NTM36" s="12"/>
      <c r="NTN36" s="12"/>
      <c r="NTO36" s="12"/>
      <c r="NTP36" s="12"/>
      <c r="NTQ36" s="12"/>
      <c r="NTR36" s="12"/>
      <c r="NTS36" s="12"/>
      <c r="NTT36" s="12"/>
      <c r="NTU36" s="12"/>
      <c r="NTV36" s="12"/>
      <c r="NTW36" s="12"/>
      <c r="NTX36" s="12"/>
      <c r="NTY36" s="12"/>
      <c r="NTZ36" s="12"/>
      <c r="NUA36" s="12"/>
      <c r="NUB36" s="12"/>
      <c r="NUC36" s="12"/>
      <c r="NUD36" s="12"/>
      <c r="NUE36" s="12"/>
      <c r="NUF36" s="12"/>
      <c r="NUG36" s="12"/>
      <c r="NUH36" s="12"/>
      <c r="NUI36" s="12"/>
      <c r="NUJ36" s="12"/>
      <c r="NUK36" s="12"/>
      <c r="NUL36" s="12"/>
      <c r="NUM36" s="12"/>
      <c r="NUN36" s="12"/>
      <c r="NUO36" s="12"/>
      <c r="NUP36" s="12"/>
      <c r="NUQ36" s="12"/>
      <c r="NUR36" s="12"/>
      <c r="NUS36" s="12"/>
      <c r="NUT36" s="12"/>
      <c r="NUU36" s="12"/>
      <c r="NUV36" s="12"/>
      <c r="NUW36" s="12"/>
      <c r="NUX36" s="12"/>
      <c r="NUY36" s="12"/>
      <c r="NUZ36" s="12"/>
      <c r="NVA36" s="12"/>
      <c r="NVB36" s="12"/>
      <c r="NVC36" s="12"/>
      <c r="NVD36" s="12"/>
      <c r="NVE36" s="12"/>
      <c r="NVF36" s="12"/>
      <c r="NVG36" s="12"/>
      <c r="NVH36" s="12"/>
      <c r="NVI36" s="12"/>
      <c r="NVJ36" s="12"/>
      <c r="NVK36" s="12"/>
      <c r="NVL36" s="12"/>
      <c r="NVM36" s="12"/>
      <c r="NVN36" s="12"/>
      <c r="NVO36" s="12"/>
      <c r="NVP36" s="12"/>
      <c r="NVQ36" s="12"/>
      <c r="NVR36" s="12"/>
      <c r="NVS36" s="12"/>
      <c r="NVT36" s="12"/>
      <c r="NVU36" s="12"/>
      <c r="NVV36" s="12"/>
      <c r="NVW36" s="12"/>
      <c r="NVX36" s="12"/>
      <c r="NVY36" s="12"/>
      <c r="NVZ36" s="12"/>
      <c r="NWA36" s="12"/>
      <c r="NWB36" s="12"/>
      <c r="NWC36" s="12"/>
      <c r="NWD36" s="12"/>
      <c r="NWE36" s="12"/>
      <c r="NWF36" s="12"/>
      <c r="NWG36" s="12"/>
      <c r="NWH36" s="12"/>
      <c r="NWI36" s="12"/>
      <c r="NWJ36" s="12"/>
      <c r="NWK36" s="12"/>
      <c r="NWL36" s="12"/>
      <c r="NWM36" s="12"/>
      <c r="NWN36" s="12"/>
      <c r="NWO36" s="12"/>
      <c r="NWP36" s="12"/>
      <c r="NWQ36" s="12"/>
      <c r="NWR36" s="12"/>
      <c r="NWS36" s="12"/>
      <c r="NWT36" s="12"/>
      <c r="NWU36" s="12"/>
      <c r="NWV36" s="12"/>
      <c r="NWW36" s="12"/>
      <c r="NWX36" s="12"/>
      <c r="NWY36" s="12"/>
      <c r="NWZ36" s="12"/>
      <c r="NXA36" s="12"/>
      <c r="NXB36" s="12"/>
      <c r="NXC36" s="12"/>
      <c r="NXD36" s="12"/>
      <c r="NXE36" s="12"/>
      <c r="NXF36" s="12"/>
      <c r="NXG36" s="12"/>
      <c r="NXH36" s="12"/>
      <c r="NXI36" s="12"/>
      <c r="NXJ36" s="12"/>
      <c r="NXK36" s="12"/>
      <c r="NXL36" s="12"/>
      <c r="NXM36" s="12"/>
      <c r="NXN36" s="12"/>
      <c r="NXO36" s="12"/>
      <c r="NXP36" s="12"/>
      <c r="NXQ36" s="12"/>
      <c r="NXR36" s="12"/>
      <c r="NXS36" s="12"/>
      <c r="NXT36" s="12"/>
      <c r="NXU36" s="12"/>
      <c r="NXV36" s="12"/>
      <c r="NXW36" s="12"/>
      <c r="NXX36" s="12"/>
      <c r="NXY36" s="12"/>
      <c r="NXZ36" s="12"/>
      <c r="NYA36" s="12"/>
      <c r="NYB36" s="12"/>
      <c r="NYC36" s="12"/>
      <c r="NYD36" s="12"/>
      <c r="NYE36" s="12"/>
      <c r="NYF36" s="12"/>
      <c r="NYG36" s="12"/>
      <c r="NYH36" s="12"/>
      <c r="NYI36" s="12"/>
      <c r="NYJ36" s="12"/>
      <c r="NYK36" s="12"/>
      <c r="NYL36" s="12"/>
      <c r="NYM36" s="12"/>
      <c r="NYN36" s="12"/>
      <c r="NYO36" s="12"/>
      <c r="NYP36" s="12"/>
      <c r="NYQ36" s="12"/>
      <c r="NYR36" s="12"/>
      <c r="NYS36" s="12"/>
      <c r="NYT36" s="12"/>
      <c r="NYU36" s="12"/>
      <c r="NYV36" s="12"/>
      <c r="NYW36" s="12"/>
      <c r="NYX36" s="12"/>
      <c r="NYY36" s="12"/>
      <c r="NYZ36" s="12"/>
      <c r="NZA36" s="12"/>
      <c r="NZB36" s="12"/>
      <c r="NZC36" s="12"/>
      <c r="NZD36" s="12"/>
      <c r="NZE36" s="12"/>
      <c r="NZF36" s="12"/>
      <c r="NZG36" s="12"/>
      <c r="NZH36" s="12"/>
      <c r="NZI36" s="12"/>
      <c r="NZJ36" s="12"/>
      <c r="NZK36" s="12"/>
      <c r="NZL36" s="12"/>
      <c r="NZM36" s="12"/>
      <c r="NZN36" s="12"/>
      <c r="NZO36" s="12"/>
      <c r="NZP36" s="12"/>
      <c r="NZQ36" s="12"/>
      <c r="NZR36" s="12"/>
      <c r="NZS36" s="12"/>
      <c r="NZT36" s="12"/>
      <c r="NZU36" s="12"/>
      <c r="NZV36" s="12"/>
      <c r="NZW36" s="12"/>
      <c r="NZX36" s="12"/>
      <c r="NZY36" s="12"/>
      <c r="NZZ36" s="12"/>
      <c r="OAA36" s="12"/>
      <c r="OAB36" s="12"/>
      <c r="OAC36" s="12"/>
      <c r="OAD36" s="12"/>
      <c r="OAE36" s="12"/>
      <c r="OAF36" s="12"/>
      <c r="OAG36" s="12"/>
      <c r="OAH36" s="12"/>
      <c r="OAI36" s="12"/>
      <c r="OAJ36" s="12"/>
      <c r="OAK36" s="12"/>
      <c r="OAL36" s="12"/>
      <c r="OAM36" s="12"/>
      <c r="OAN36" s="12"/>
      <c r="OAO36" s="12"/>
      <c r="OAP36" s="12"/>
      <c r="OAQ36" s="12"/>
      <c r="OAR36" s="12"/>
      <c r="OAS36" s="12"/>
      <c r="OAT36" s="12"/>
      <c r="OAU36" s="12"/>
      <c r="OAV36" s="12"/>
      <c r="OAW36" s="12"/>
      <c r="OAX36" s="12"/>
      <c r="OAY36" s="12"/>
      <c r="OAZ36" s="12"/>
      <c r="OBA36" s="12"/>
      <c r="OBB36" s="12"/>
      <c r="OBC36" s="12"/>
      <c r="OBD36" s="12"/>
      <c r="OBE36" s="12"/>
      <c r="OBF36" s="12"/>
      <c r="OBG36" s="12"/>
      <c r="OBH36" s="12"/>
      <c r="OBI36" s="12"/>
      <c r="OBJ36" s="12"/>
      <c r="OBK36" s="12"/>
      <c r="OBL36" s="12"/>
      <c r="OBM36" s="12"/>
      <c r="OBN36" s="12"/>
      <c r="OBO36" s="12"/>
      <c r="OBP36" s="12"/>
      <c r="OBQ36" s="12"/>
      <c r="OBR36" s="12"/>
      <c r="OBS36" s="12"/>
      <c r="OBT36" s="12"/>
      <c r="OBU36" s="12"/>
      <c r="OBV36" s="12"/>
      <c r="OBW36" s="12"/>
      <c r="OBX36" s="12"/>
      <c r="OBY36" s="12"/>
      <c r="OBZ36" s="12"/>
      <c r="OCA36" s="12"/>
      <c r="OCB36" s="12"/>
      <c r="OCC36" s="12"/>
      <c r="OCD36" s="12"/>
      <c r="OCE36" s="12"/>
      <c r="OCF36" s="12"/>
      <c r="OCG36" s="12"/>
      <c r="OCH36" s="12"/>
      <c r="OCI36" s="12"/>
      <c r="OCJ36" s="12"/>
      <c r="OCK36" s="12"/>
      <c r="OCL36" s="12"/>
      <c r="OCM36" s="12"/>
      <c r="OCN36" s="12"/>
      <c r="OCO36" s="12"/>
      <c r="OCP36" s="12"/>
      <c r="OCQ36" s="12"/>
      <c r="OCR36" s="12"/>
      <c r="OCS36" s="12"/>
      <c r="OCT36" s="12"/>
      <c r="OCU36" s="12"/>
      <c r="OCV36" s="12"/>
      <c r="OCW36" s="12"/>
      <c r="OCX36" s="12"/>
      <c r="OCY36" s="12"/>
      <c r="OCZ36" s="12"/>
      <c r="ODA36" s="12"/>
      <c r="ODB36" s="12"/>
      <c r="ODC36" s="12"/>
      <c r="ODD36" s="12"/>
      <c r="ODE36" s="12"/>
      <c r="ODF36" s="12"/>
      <c r="ODG36" s="12"/>
      <c r="ODH36" s="12"/>
      <c r="ODI36" s="12"/>
      <c r="ODJ36" s="12"/>
      <c r="ODK36" s="12"/>
      <c r="ODL36" s="12"/>
      <c r="ODM36" s="12"/>
      <c r="ODN36" s="12"/>
      <c r="ODO36" s="12"/>
      <c r="ODP36" s="12"/>
      <c r="ODQ36" s="12"/>
      <c r="ODR36" s="12"/>
      <c r="ODS36" s="12"/>
      <c r="ODT36" s="12"/>
      <c r="ODU36" s="12"/>
      <c r="ODV36" s="12"/>
      <c r="ODW36" s="12"/>
      <c r="ODX36" s="12"/>
      <c r="ODY36" s="12"/>
      <c r="ODZ36" s="12"/>
      <c r="OEA36" s="12"/>
      <c r="OEB36" s="12"/>
      <c r="OEC36" s="12"/>
      <c r="OED36" s="12"/>
      <c r="OEE36" s="12"/>
      <c r="OEF36" s="12"/>
      <c r="OEG36" s="12"/>
      <c r="OEH36" s="12"/>
      <c r="OEI36" s="12"/>
      <c r="OEJ36" s="12"/>
      <c r="OEK36" s="12"/>
      <c r="OEL36" s="12"/>
      <c r="OEM36" s="12"/>
      <c r="OEN36" s="12"/>
      <c r="OEO36" s="12"/>
      <c r="OEP36" s="12"/>
      <c r="OEQ36" s="12"/>
      <c r="OER36" s="12"/>
      <c r="OES36" s="12"/>
      <c r="OET36" s="12"/>
      <c r="OEU36" s="12"/>
      <c r="OEV36" s="12"/>
      <c r="OEW36" s="12"/>
      <c r="OEX36" s="12"/>
      <c r="OEY36" s="12"/>
      <c r="OEZ36" s="12"/>
      <c r="OFA36" s="12"/>
      <c r="OFB36" s="12"/>
      <c r="OFC36" s="12"/>
      <c r="OFD36" s="12"/>
      <c r="OFE36" s="12"/>
      <c r="OFF36" s="12"/>
      <c r="OFG36" s="12"/>
      <c r="OFH36" s="12"/>
      <c r="OFI36" s="12"/>
      <c r="OFJ36" s="12"/>
      <c r="OFK36" s="12"/>
      <c r="OFL36" s="12"/>
      <c r="OFM36" s="12"/>
      <c r="OFN36" s="12"/>
      <c r="OFO36" s="12"/>
      <c r="OFP36" s="12"/>
      <c r="OFQ36" s="12"/>
      <c r="OFR36" s="12"/>
      <c r="OFS36" s="12"/>
      <c r="OFT36" s="12"/>
      <c r="OFU36" s="12"/>
      <c r="OFV36" s="12"/>
      <c r="OFW36" s="12"/>
      <c r="OFX36" s="12"/>
      <c r="OFY36" s="12"/>
      <c r="OFZ36" s="12"/>
      <c r="OGA36" s="12"/>
      <c r="OGB36" s="12"/>
      <c r="OGC36" s="12"/>
      <c r="OGD36" s="12"/>
      <c r="OGE36" s="12"/>
      <c r="OGF36" s="12"/>
      <c r="OGG36" s="12"/>
      <c r="OGH36" s="12"/>
      <c r="OGI36" s="12"/>
      <c r="OGJ36" s="12"/>
      <c r="OGK36" s="12"/>
      <c r="OGL36" s="12"/>
      <c r="OGM36" s="12"/>
      <c r="OGN36" s="12"/>
      <c r="OGO36" s="12"/>
      <c r="OGP36" s="12"/>
      <c r="OGQ36" s="12"/>
      <c r="OGR36" s="12"/>
      <c r="OGS36" s="12"/>
      <c r="OGT36" s="12"/>
      <c r="OGU36" s="12"/>
      <c r="OGV36" s="12"/>
      <c r="OGW36" s="12"/>
      <c r="OGX36" s="12"/>
      <c r="OGY36" s="12"/>
      <c r="OGZ36" s="12"/>
      <c r="OHA36" s="12"/>
      <c r="OHB36" s="12"/>
      <c r="OHC36" s="12"/>
      <c r="OHD36" s="12"/>
      <c r="OHE36" s="12"/>
      <c r="OHF36" s="12"/>
      <c r="OHG36" s="12"/>
      <c r="OHH36" s="12"/>
      <c r="OHI36" s="12"/>
      <c r="OHJ36" s="12"/>
      <c r="OHK36" s="12"/>
      <c r="OHL36" s="12"/>
      <c r="OHM36" s="12"/>
      <c r="OHN36" s="12"/>
      <c r="OHO36" s="12"/>
      <c r="OHP36" s="12"/>
      <c r="OHQ36" s="12"/>
      <c r="OHR36" s="12"/>
      <c r="OHS36" s="12"/>
      <c r="OHT36" s="12"/>
      <c r="OHU36" s="12"/>
      <c r="OHV36" s="12"/>
      <c r="OHW36" s="12"/>
      <c r="OHX36" s="12"/>
      <c r="OHY36" s="12"/>
      <c r="OHZ36" s="12"/>
      <c r="OIA36" s="12"/>
      <c r="OIB36" s="12"/>
      <c r="OIC36" s="12"/>
      <c r="OID36" s="12"/>
      <c r="OIE36" s="12"/>
      <c r="OIF36" s="12"/>
      <c r="OIG36" s="12"/>
      <c r="OIH36" s="12"/>
      <c r="OII36" s="12"/>
      <c r="OIJ36" s="12"/>
      <c r="OIK36" s="12"/>
      <c r="OIL36" s="12"/>
      <c r="OIM36" s="12"/>
      <c r="OIN36" s="12"/>
      <c r="OIO36" s="12"/>
      <c r="OIP36" s="12"/>
      <c r="OIQ36" s="12"/>
      <c r="OIR36" s="12"/>
      <c r="OIS36" s="12"/>
      <c r="OIT36" s="12"/>
      <c r="OIU36" s="12"/>
      <c r="OIV36" s="12"/>
      <c r="OIW36" s="12"/>
      <c r="OIX36" s="12"/>
      <c r="OIY36" s="12"/>
      <c r="OIZ36" s="12"/>
      <c r="OJA36" s="12"/>
      <c r="OJB36" s="12"/>
      <c r="OJC36" s="12"/>
      <c r="OJD36" s="12"/>
      <c r="OJE36" s="12"/>
      <c r="OJF36" s="12"/>
      <c r="OJG36" s="12"/>
      <c r="OJH36" s="12"/>
      <c r="OJI36" s="12"/>
      <c r="OJJ36" s="12"/>
      <c r="OJK36" s="12"/>
      <c r="OJL36" s="12"/>
      <c r="OJM36" s="12"/>
      <c r="OJN36" s="12"/>
      <c r="OJO36" s="12"/>
      <c r="OJP36" s="12"/>
      <c r="OJQ36" s="12"/>
      <c r="OJR36" s="12"/>
      <c r="OJS36" s="12"/>
      <c r="OJT36" s="12"/>
      <c r="OJU36" s="12"/>
      <c r="OJV36" s="12"/>
      <c r="OJW36" s="12"/>
      <c r="OJX36" s="12"/>
      <c r="OJY36" s="12"/>
      <c r="OJZ36" s="12"/>
      <c r="OKA36" s="12"/>
      <c r="OKB36" s="12"/>
      <c r="OKC36" s="12"/>
      <c r="OKD36" s="12"/>
      <c r="OKE36" s="12"/>
      <c r="OKF36" s="12"/>
      <c r="OKG36" s="12"/>
      <c r="OKH36" s="12"/>
      <c r="OKI36" s="12"/>
      <c r="OKJ36" s="12"/>
      <c r="OKK36" s="12"/>
      <c r="OKL36" s="12"/>
      <c r="OKM36" s="12"/>
      <c r="OKN36" s="12"/>
      <c r="OKO36" s="12"/>
      <c r="OKP36" s="12"/>
      <c r="OKQ36" s="12"/>
      <c r="OKR36" s="12"/>
      <c r="OKS36" s="12"/>
      <c r="OKT36" s="12"/>
      <c r="OKU36" s="12"/>
      <c r="OKV36" s="12"/>
      <c r="OKW36" s="12"/>
      <c r="OKX36" s="12"/>
      <c r="OKY36" s="12"/>
      <c r="OKZ36" s="12"/>
      <c r="OLA36" s="12"/>
      <c r="OLB36" s="12"/>
      <c r="OLC36" s="12"/>
      <c r="OLD36" s="12"/>
      <c r="OLE36" s="12"/>
      <c r="OLF36" s="12"/>
      <c r="OLG36" s="12"/>
      <c r="OLH36" s="12"/>
      <c r="OLI36" s="12"/>
      <c r="OLJ36" s="12"/>
      <c r="OLK36" s="12"/>
      <c r="OLL36" s="12"/>
      <c r="OLM36" s="12"/>
      <c r="OLN36" s="12"/>
      <c r="OLO36" s="12"/>
      <c r="OLP36" s="12"/>
      <c r="OLQ36" s="12"/>
      <c r="OLR36" s="12"/>
      <c r="OLS36" s="12"/>
      <c r="OLT36" s="12"/>
      <c r="OLU36" s="12"/>
      <c r="OLV36" s="12"/>
      <c r="OLW36" s="12"/>
      <c r="OLX36" s="12"/>
      <c r="OLY36" s="12"/>
      <c r="OLZ36" s="12"/>
      <c r="OMA36" s="12"/>
      <c r="OMB36" s="12"/>
      <c r="OMC36" s="12"/>
      <c r="OMD36" s="12"/>
      <c r="OME36" s="12"/>
      <c r="OMF36" s="12"/>
      <c r="OMG36" s="12"/>
      <c r="OMH36" s="12"/>
      <c r="OMI36" s="12"/>
      <c r="OMJ36" s="12"/>
      <c r="OMK36" s="12"/>
      <c r="OML36" s="12"/>
      <c r="OMM36" s="12"/>
      <c r="OMN36" s="12"/>
      <c r="OMO36" s="12"/>
      <c r="OMP36" s="12"/>
      <c r="OMQ36" s="12"/>
      <c r="OMR36" s="12"/>
      <c r="OMS36" s="12"/>
      <c r="OMT36" s="12"/>
      <c r="OMU36" s="12"/>
      <c r="OMV36" s="12"/>
      <c r="OMW36" s="12"/>
      <c r="OMX36" s="12"/>
      <c r="OMY36" s="12"/>
      <c r="OMZ36" s="12"/>
      <c r="ONA36" s="12"/>
      <c r="ONB36" s="12"/>
      <c r="ONC36" s="12"/>
      <c r="OND36" s="12"/>
      <c r="ONE36" s="12"/>
      <c r="ONF36" s="12"/>
      <c r="ONG36" s="12"/>
      <c r="ONH36" s="12"/>
      <c r="ONI36" s="12"/>
      <c r="ONJ36" s="12"/>
      <c r="ONK36" s="12"/>
      <c r="ONL36" s="12"/>
      <c r="ONM36" s="12"/>
      <c r="ONN36" s="12"/>
      <c r="ONO36" s="12"/>
      <c r="ONP36" s="12"/>
      <c r="ONQ36" s="12"/>
      <c r="ONR36" s="12"/>
      <c r="ONS36" s="12"/>
      <c r="ONT36" s="12"/>
      <c r="ONU36" s="12"/>
      <c r="ONV36" s="12"/>
      <c r="ONW36" s="12"/>
      <c r="ONX36" s="12"/>
      <c r="ONY36" s="12"/>
      <c r="ONZ36" s="12"/>
      <c r="OOA36" s="12"/>
      <c r="OOB36" s="12"/>
      <c r="OOC36" s="12"/>
      <c r="OOD36" s="12"/>
      <c r="OOE36" s="12"/>
      <c r="OOF36" s="12"/>
      <c r="OOG36" s="12"/>
      <c r="OOH36" s="12"/>
      <c r="OOI36" s="12"/>
      <c r="OOJ36" s="12"/>
      <c r="OOK36" s="12"/>
      <c r="OOL36" s="12"/>
      <c r="OOM36" s="12"/>
      <c r="OON36" s="12"/>
      <c r="OOO36" s="12"/>
      <c r="OOP36" s="12"/>
      <c r="OOQ36" s="12"/>
      <c r="OOR36" s="12"/>
      <c r="OOS36" s="12"/>
      <c r="OOT36" s="12"/>
      <c r="OOU36" s="12"/>
      <c r="OOV36" s="12"/>
      <c r="OOW36" s="12"/>
      <c r="OOX36" s="12"/>
      <c r="OOY36" s="12"/>
      <c r="OOZ36" s="12"/>
      <c r="OPA36" s="12"/>
      <c r="OPB36" s="12"/>
      <c r="OPC36" s="12"/>
      <c r="OPD36" s="12"/>
      <c r="OPE36" s="12"/>
      <c r="OPF36" s="12"/>
      <c r="OPG36" s="12"/>
      <c r="OPH36" s="12"/>
      <c r="OPI36" s="12"/>
      <c r="OPJ36" s="12"/>
      <c r="OPK36" s="12"/>
      <c r="OPL36" s="12"/>
      <c r="OPM36" s="12"/>
      <c r="OPN36" s="12"/>
      <c r="OPO36" s="12"/>
      <c r="OPP36" s="12"/>
      <c r="OPQ36" s="12"/>
      <c r="OPR36" s="12"/>
      <c r="OPS36" s="12"/>
      <c r="OPT36" s="12"/>
      <c r="OPU36" s="12"/>
      <c r="OPV36" s="12"/>
      <c r="OPW36" s="12"/>
      <c r="OPX36" s="12"/>
      <c r="OPY36" s="12"/>
      <c r="OPZ36" s="12"/>
      <c r="OQA36" s="12"/>
      <c r="OQB36" s="12"/>
      <c r="OQC36" s="12"/>
      <c r="OQD36" s="12"/>
      <c r="OQE36" s="12"/>
      <c r="OQF36" s="12"/>
      <c r="OQG36" s="12"/>
      <c r="OQH36" s="12"/>
      <c r="OQI36" s="12"/>
      <c r="OQJ36" s="12"/>
      <c r="OQK36" s="12"/>
      <c r="OQL36" s="12"/>
      <c r="OQM36" s="12"/>
      <c r="OQN36" s="12"/>
      <c r="OQO36" s="12"/>
      <c r="OQP36" s="12"/>
      <c r="OQQ36" s="12"/>
      <c r="OQR36" s="12"/>
      <c r="OQS36" s="12"/>
      <c r="OQT36" s="12"/>
      <c r="OQU36" s="12"/>
      <c r="OQV36" s="12"/>
      <c r="OQW36" s="12"/>
      <c r="OQX36" s="12"/>
      <c r="OQY36" s="12"/>
      <c r="OQZ36" s="12"/>
      <c r="ORA36" s="12"/>
      <c r="ORB36" s="12"/>
      <c r="ORC36" s="12"/>
      <c r="ORD36" s="12"/>
      <c r="ORE36" s="12"/>
      <c r="ORF36" s="12"/>
      <c r="ORG36" s="12"/>
      <c r="ORH36" s="12"/>
      <c r="ORI36" s="12"/>
      <c r="ORJ36" s="12"/>
      <c r="ORK36" s="12"/>
      <c r="ORL36" s="12"/>
      <c r="ORM36" s="12"/>
      <c r="ORN36" s="12"/>
      <c r="ORO36" s="12"/>
      <c r="ORP36" s="12"/>
      <c r="ORQ36" s="12"/>
      <c r="ORR36" s="12"/>
      <c r="ORS36" s="12"/>
      <c r="ORT36" s="12"/>
      <c r="ORU36" s="12"/>
      <c r="ORV36" s="12"/>
      <c r="ORW36" s="12"/>
      <c r="ORX36" s="12"/>
      <c r="ORY36" s="12"/>
      <c r="ORZ36" s="12"/>
      <c r="OSA36" s="12"/>
      <c r="OSB36" s="12"/>
      <c r="OSC36" s="12"/>
      <c r="OSD36" s="12"/>
      <c r="OSE36" s="12"/>
      <c r="OSF36" s="12"/>
      <c r="OSG36" s="12"/>
      <c r="OSH36" s="12"/>
      <c r="OSI36" s="12"/>
      <c r="OSJ36" s="12"/>
      <c r="OSK36" s="12"/>
      <c r="OSL36" s="12"/>
      <c r="OSM36" s="12"/>
      <c r="OSN36" s="12"/>
      <c r="OSO36" s="12"/>
      <c r="OSP36" s="12"/>
      <c r="OSQ36" s="12"/>
      <c r="OSR36" s="12"/>
      <c r="OSS36" s="12"/>
      <c r="OST36" s="12"/>
      <c r="OSU36" s="12"/>
      <c r="OSV36" s="12"/>
      <c r="OSW36" s="12"/>
      <c r="OSX36" s="12"/>
      <c r="OSY36" s="12"/>
      <c r="OSZ36" s="12"/>
      <c r="OTA36" s="12"/>
      <c r="OTB36" s="12"/>
      <c r="OTC36" s="12"/>
      <c r="OTD36" s="12"/>
      <c r="OTE36" s="12"/>
      <c r="OTF36" s="12"/>
      <c r="OTG36" s="12"/>
      <c r="OTH36" s="12"/>
      <c r="OTI36" s="12"/>
      <c r="OTJ36" s="12"/>
      <c r="OTK36" s="12"/>
      <c r="OTL36" s="12"/>
      <c r="OTM36" s="12"/>
      <c r="OTN36" s="12"/>
      <c r="OTO36" s="12"/>
      <c r="OTP36" s="12"/>
      <c r="OTQ36" s="12"/>
      <c r="OTR36" s="12"/>
      <c r="OTS36" s="12"/>
      <c r="OTT36" s="12"/>
      <c r="OTU36" s="12"/>
      <c r="OTV36" s="12"/>
      <c r="OTW36" s="12"/>
      <c r="OTX36" s="12"/>
      <c r="OTY36" s="12"/>
      <c r="OTZ36" s="12"/>
      <c r="OUA36" s="12"/>
      <c r="OUB36" s="12"/>
      <c r="OUC36" s="12"/>
      <c r="OUD36" s="12"/>
      <c r="OUE36" s="12"/>
      <c r="OUF36" s="12"/>
      <c r="OUG36" s="12"/>
      <c r="OUH36" s="12"/>
      <c r="OUI36" s="12"/>
      <c r="OUJ36" s="12"/>
      <c r="OUK36" s="12"/>
      <c r="OUL36" s="12"/>
      <c r="OUM36" s="12"/>
      <c r="OUN36" s="12"/>
      <c r="OUO36" s="12"/>
      <c r="OUP36" s="12"/>
      <c r="OUQ36" s="12"/>
      <c r="OUR36" s="12"/>
      <c r="OUS36" s="12"/>
      <c r="OUT36" s="12"/>
      <c r="OUU36" s="12"/>
      <c r="OUV36" s="12"/>
      <c r="OUW36" s="12"/>
      <c r="OUX36" s="12"/>
      <c r="OUY36" s="12"/>
      <c r="OUZ36" s="12"/>
      <c r="OVA36" s="12"/>
      <c r="OVB36" s="12"/>
      <c r="OVC36" s="12"/>
      <c r="OVD36" s="12"/>
      <c r="OVE36" s="12"/>
      <c r="OVF36" s="12"/>
      <c r="OVG36" s="12"/>
      <c r="OVH36" s="12"/>
      <c r="OVI36" s="12"/>
      <c r="OVJ36" s="12"/>
      <c r="OVK36" s="12"/>
      <c r="OVL36" s="12"/>
      <c r="OVM36" s="12"/>
      <c r="OVN36" s="12"/>
      <c r="OVO36" s="12"/>
      <c r="OVP36" s="12"/>
      <c r="OVQ36" s="12"/>
      <c r="OVR36" s="12"/>
      <c r="OVS36" s="12"/>
      <c r="OVT36" s="12"/>
      <c r="OVU36" s="12"/>
      <c r="OVV36" s="12"/>
      <c r="OVW36" s="12"/>
      <c r="OVX36" s="12"/>
      <c r="OVY36" s="12"/>
      <c r="OVZ36" s="12"/>
      <c r="OWA36" s="12"/>
      <c r="OWB36" s="12"/>
      <c r="OWC36" s="12"/>
      <c r="OWD36" s="12"/>
      <c r="OWE36" s="12"/>
      <c r="OWF36" s="12"/>
      <c r="OWG36" s="12"/>
      <c r="OWH36" s="12"/>
      <c r="OWI36" s="12"/>
      <c r="OWJ36" s="12"/>
      <c r="OWK36" s="12"/>
      <c r="OWL36" s="12"/>
      <c r="OWM36" s="12"/>
      <c r="OWN36" s="12"/>
      <c r="OWO36" s="12"/>
      <c r="OWP36" s="12"/>
      <c r="OWQ36" s="12"/>
      <c r="OWR36" s="12"/>
      <c r="OWS36" s="12"/>
      <c r="OWT36" s="12"/>
      <c r="OWU36" s="12"/>
      <c r="OWV36" s="12"/>
      <c r="OWW36" s="12"/>
      <c r="OWX36" s="12"/>
      <c r="OWY36" s="12"/>
      <c r="OWZ36" s="12"/>
      <c r="OXA36" s="12"/>
      <c r="OXB36" s="12"/>
      <c r="OXC36" s="12"/>
      <c r="OXD36" s="12"/>
      <c r="OXE36" s="12"/>
      <c r="OXF36" s="12"/>
      <c r="OXG36" s="12"/>
      <c r="OXH36" s="12"/>
      <c r="OXI36" s="12"/>
      <c r="OXJ36" s="12"/>
      <c r="OXK36" s="12"/>
      <c r="OXL36" s="12"/>
      <c r="OXM36" s="12"/>
      <c r="OXN36" s="12"/>
      <c r="OXO36" s="12"/>
      <c r="OXP36" s="12"/>
      <c r="OXQ36" s="12"/>
      <c r="OXR36" s="12"/>
      <c r="OXS36" s="12"/>
      <c r="OXT36" s="12"/>
      <c r="OXU36" s="12"/>
      <c r="OXV36" s="12"/>
      <c r="OXW36" s="12"/>
      <c r="OXX36" s="12"/>
      <c r="OXY36" s="12"/>
      <c r="OXZ36" s="12"/>
      <c r="OYA36" s="12"/>
      <c r="OYB36" s="12"/>
      <c r="OYC36" s="12"/>
      <c r="OYD36" s="12"/>
      <c r="OYE36" s="12"/>
      <c r="OYF36" s="12"/>
      <c r="OYG36" s="12"/>
      <c r="OYH36" s="12"/>
      <c r="OYI36" s="12"/>
      <c r="OYJ36" s="12"/>
      <c r="OYK36" s="12"/>
      <c r="OYL36" s="12"/>
      <c r="OYM36" s="12"/>
      <c r="OYN36" s="12"/>
      <c r="OYO36" s="12"/>
      <c r="OYP36" s="12"/>
      <c r="OYQ36" s="12"/>
      <c r="OYR36" s="12"/>
      <c r="OYS36" s="12"/>
      <c r="OYT36" s="12"/>
      <c r="OYU36" s="12"/>
      <c r="OYV36" s="12"/>
      <c r="OYW36" s="12"/>
      <c r="OYX36" s="12"/>
      <c r="OYY36" s="12"/>
      <c r="OYZ36" s="12"/>
      <c r="OZA36" s="12"/>
      <c r="OZB36" s="12"/>
      <c r="OZC36" s="12"/>
      <c r="OZD36" s="12"/>
      <c r="OZE36" s="12"/>
      <c r="OZF36" s="12"/>
      <c r="OZG36" s="12"/>
      <c r="OZH36" s="12"/>
      <c r="OZI36" s="12"/>
      <c r="OZJ36" s="12"/>
      <c r="OZK36" s="12"/>
      <c r="OZL36" s="12"/>
      <c r="OZM36" s="12"/>
      <c r="OZN36" s="12"/>
      <c r="OZO36" s="12"/>
      <c r="OZP36" s="12"/>
      <c r="OZQ36" s="12"/>
      <c r="OZR36" s="12"/>
      <c r="OZS36" s="12"/>
      <c r="OZT36" s="12"/>
      <c r="OZU36" s="12"/>
      <c r="OZV36" s="12"/>
      <c r="OZW36" s="12"/>
      <c r="OZX36" s="12"/>
      <c r="OZY36" s="12"/>
      <c r="OZZ36" s="12"/>
      <c r="PAA36" s="12"/>
      <c r="PAB36" s="12"/>
      <c r="PAC36" s="12"/>
      <c r="PAD36" s="12"/>
      <c r="PAE36" s="12"/>
      <c r="PAF36" s="12"/>
      <c r="PAG36" s="12"/>
      <c r="PAH36" s="12"/>
      <c r="PAI36" s="12"/>
      <c r="PAJ36" s="12"/>
      <c r="PAK36" s="12"/>
      <c r="PAL36" s="12"/>
      <c r="PAM36" s="12"/>
      <c r="PAN36" s="12"/>
      <c r="PAO36" s="12"/>
      <c r="PAP36" s="12"/>
      <c r="PAQ36" s="12"/>
      <c r="PAR36" s="12"/>
      <c r="PAS36" s="12"/>
      <c r="PAT36" s="12"/>
      <c r="PAU36" s="12"/>
      <c r="PAV36" s="12"/>
      <c r="PAW36" s="12"/>
      <c r="PAX36" s="12"/>
      <c r="PAY36" s="12"/>
      <c r="PAZ36" s="12"/>
      <c r="PBA36" s="12"/>
      <c r="PBB36" s="12"/>
      <c r="PBC36" s="12"/>
      <c r="PBD36" s="12"/>
      <c r="PBE36" s="12"/>
      <c r="PBF36" s="12"/>
      <c r="PBG36" s="12"/>
      <c r="PBH36" s="12"/>
      <c r="PBI36" s="12"/>
      <c r="PBJ36" s="12"/>
      <c r="PBK36" s="12"/>
      <c r="PBL36" s="12"/>
      <c r="PBM36" s="12"/>
      <c r="PBN36" s="12"/>
      <c r="PBO36" s="12"/>
      <c r="PBP36" s="12"/>
      <c r="PBQ36" s="12"/>
      <c r="PBR36" s="12"/>
      <c r="PBS36" s="12"/>
      <c r="PBT36" s="12"/>
      <c r="PBU36" s="12"/>
      <c r="PBV36" s="12"/>
      <c r="PBW36" s="12"/>
      <c r="PBX36" s="12"/>
      <c r="PBY36" s="12"/>
      <c r="PBZ36" s="12"/>
      <c r="PCA36" s="12"/>
      <c r="PCB36" s="12"/>
      <c r="PCC36" s="12"/>
      <c r="PCD36" s="12"/>
      <c r="PCE36" s="12"/>
      <c r="PCF36" s="12"/>
      <c r="PCG36" s="12"/>
      <c r="PCH36" s="12"/>
      <c r="PCI36" s="12"/>
      <c r="PCJ36" s="12"/>
      <c r="PCK36" s="12"/>
      <c r="PCL36" s="12"/>
      <c r="PCM36" s="12"/>
      <c r="PCN36" s="12"/>
      <c r="PCO36" s="12"/>
      <c r="PCP36" s="12"/>
      <c r="PCQ36" s="12"/>
      <c r="PCR36" s="12"/>
      <c r="PCS36" s="12"/>
      <c r="PCT36" s="12"/>
      <c r="PCU36" s="12"/>
      <c r="PCV36" s="12"/>
      <c r="PCW36" s="12"/>
      <c r="PCX36" s="12"/>
      <c r="PCY36" s="12"/>
      <c r="PCZ36" s="12"/>
      <c r="PDA36" s="12"/>
      <c r="PDB36" s="12"/>
      <c r="PDC36" s="12"/>
      <c r="PDD36" s="12"/>
      <c r="PDE36" s="12"/>
      <c r="PDF36" s="12"/>
      <c r="PDG36" s="12"/>
      <c r="PDH36" s="12"/>
      <c r="PDI36" s="12"/>
      <c r="PDJ36" s="12"/>
      <c r="PDK36" s="12"/>
      <c r="PDL36" s="12"/>
      <c r="PDM36" s="12"/>
      <c r="PDN36" s="12"/>
      <c r="PDO36" s="12"/>
      <c r="PDP36" s="12"/>
      <c r="PDQ36" s="12"/>
      <c r="PDR36" s="12"/>
      <c r="PDS36" s="12"/>
      <c r="PDT36" s="12"/>
      <c r="PDU36" s="12"/>
      <c r="PDV36" s="12"/>
      <c r="PDW36" s="12"/>
      <c r="PDX36" s="12"/>
      <c r="PDY36" s="12"/>
      <c r="PDZ36" s="12"/>
      <c r="PEA36" s="12"/>
      <c r="PEB36" s="12"/>
      <c r="PEC36" s="12"/>
      <c r="PED36" s="12"/>
      <c r="PEE36" s="12"/>
      <c r="PEF36" s="12"/>
      <c r="PEG36" s="12"/>
      <c r="PEH36" s="12"/>
      <c r="PEI36" s="12"/>
      <c r="PEJ36" s="12"/>
      <c r="PEK36" s="12"/>
      <c r="PEL36" s="12"/>
      <c r="PEM36" s="12"/>
      <c r="PEN36" s="12"/>
      <c r="PEO36" s="12"/>
      <c r="PEP36" s="12"/>
      <c r="PEQ36" s="12"/>
      <c r="PER36" s="12"/>
      <c r="PES36" s="12"/>
      <c r="PET36" s="12"/>
      <c r="PEU36" s="12"/>
      <c r="PEV36" s="12"/>
      <c r="PEW36" s="12"/>
      <c r="PEX36" s="12"/>
      <c r="PEY36" s="12"/>
      <c r="PEZ36" s="12"/>
      <c r="PFA36" s="12"/>
      <c r="PFB36" s="12"/>
      <c r="PFC36" s="12"/>
      <c r="PFD36" s="12"/>
      <c r="PFE36" s="12"/>
      <c r="PFF36" s="12"/>
      <c r="PFG36" s="12"/>
      <c r="PFH36" s="12"/>
      <c r="PFI36" s="12"/>
      <c r="PFJ36" s="12"/>
      <c r="PFK36" s="12"/>
      <c r="PFL36" s="12"/>
      <c r="PFM36" s="12"/>
      <c r="PFN36" s="12"/>
      <c r="PFO36" s="12"/>
      <c r="PFP36" s="12"/>
      <c r="PFQ36" s="12"/>
      <c r="PFR36" s="12"/>
      <c r="PFS36" s="12"/>
      <c r="PFT36" s="12"/>
      <c r="PFU36" s="12"/>
      <c r="PFV36" s="12"/>
      <c r="PFW36" s="12"/>
      <c r="PFX36" s="12"/>
      <c r="PFY36" s="12"/>
      <c r="PFZ36" s="12"/>
      <c r="PGA36" s="12"/>
      <c r="PGB36" s="12"/>
      <c r="PGC36" s="12"/>
      <c r="PGD36" s="12"/>
      <c r="PGE36" s="12"/>
      <c r="PGF36" s="12"/>
      <c r="PGG36" s="12"/>
      <c r="PGH36" s="12"/>
      <c r="PGI36" s="12"/>
      <c r="PGJ36" s="12"/>
      <c r="PGK36" s="12"/>
      <c r="PGL36" s="12"/>
      <c r="PGM36" s="12"/>
      <c r="PGN36" s="12"/>
      <c r="PGO36" s="12"/>
      <c r="PGP36" s="12"/>
      <c r="PGQ36" s="12"/>
      <c r="PGR36" s="12"/>
      <c r="PGS36" s="12"/>
      <c r="PGT36" s="12"/>
      <c r="PGU36" s="12"/>
      <c r="PGV36" s="12"/>
      <c r="PGW36" s="12"/>
      <c r="PGX36" s="12"/>
      <c r="PGY36" s="12"/>
      <c r="PGZ36" s="12"/>
      <c r="PHA36" s="12"/>
      <c r="PHB36" s="12"/>
      <c r="PHC36" s="12"/>
      <c r="PHD36" s="12"/>
      <c r="PHE36" s="12"/>
      <c r="PHF36" s="12"/>
      <c r="PHG36" s="12"/>
      <c r="PHH36" s="12"/>
      <c r="PHI36" s="12"/>
      <c r="PHJ36" s="12"/>
      <c r="PHK36" s="12"/>
      <c r="PHL36" s="12"/>
      <c r="PHM36" s="12"/>
      <c r="PHN36" s="12"/>
      <c r="PHO36" s="12"/>
      <c r="PHP36" s="12"/>
      <c r="PHQ36" s="12"/>
      <c r="PHR36" s="12"/>
      <c r="PHS36" s="12"/>
      <c r="PHT36" s="12"/>
      <c r="PHU36" s="12"/>
      <c r="PHV36" s="12"/>
      <c r="PHW36" s="12"/>
      <c r="PHX36" s="12"/>
      <c r="PHY36" s="12"/>
      <c r="PHZ36" s="12"/>
      <c r="PIA36" s="12"/>
      <c r="PIB36" s="12"/>
      <c r="PIC36" s="12"/>
      <c r="PID36" s="12"/>
      <c r="PIE36" s="12"/>
      <c r="PIF36" s="12"/>
      <c r="PIG36" s="12"/>
      <c r="PIH36" s="12"/>
      <c r="PII36" s="12"/>
      <c r="PIJ36" s="12"/>
      <c r="PIK36" s="12"/>
      <c r="PIL36" s="12"/>
      <c r="PIM36" s="12"/>
      <c r="PIN36" s="12"/>
      <c r="PIO36" s="12"/>
      <c r="PIP36" s="12"/>
      <c r="PIQ36" s="12"/>
      <c r="PIR36" s="12"/>
      <c r="PIS36" s="12"/>
      <c r="PIT36" s="12"/>
      <c r="PIU36" s="12"/>
      <c r="PIV36" s="12"/>
      <c r="PIW36" s="12"/>
      <c r="PIX36" s="12"/>
      <c r="PIY36" s="12"/>
      <c r="PIZ36" s="12"/>
      <c r="PJA36" s="12"/>
      <c r="PJB36" s="12"/>
      <c r="PJC36" s="12"/>
      <c r="PJD36" s="12"/>
      <c r="PJE36" s="12"/>
      <c r="PJF36" s="12"/>
      <c r="PJG36" s="12"/>
      <c r="PJH36" s="12"/>
      <c r="PJI36" s="12"/>
      <c r="PJJ36" s="12"/>
      <c r="PJK36" s="12"/>
      <c r="PJL36" s="12"/>
      <c r="PJM36" s="12"/>
      <c r="PJN36" s="12"/>
      <c r="PJO36" s="12"/>
      <c r="PJP36" s="12"/>
      <c r="PJQ36" s="12"/>
      <c r="PJR36" s="12"/>
      <c r="PJS36" s="12"/>
      <c r="PJT36" s="12"/>
      <c r="PJU36" s="12"/>
      <c r="PJV36" s="12"/>
      <c r="PJW36" s="12"/>
      <c r="PJX36" s="12"/>
      <c r="PJY36" s="12"/>
      <c r="PJZ36" s="12"/>
      <c r="PKA36" s="12"/>
      <c r="PKB36" s="12"/>
      <c r="PKC36" s="12"/>
      <c r="PKD36" s="12"/>
      <c r="PKE36" s="12"/>
      <c r="PKF36" s="12"/>
      <c r="PKG36" s="12"/>
      <c r="PKH36" s="12"/>
      <c r="PKI36" s="12"/>
      <c r="PKJ36" s="12"/>
      <c r="PKK36" s="12"/>
      <c r="PKL36" s="12"/>
      <c r="PKM36" s="12"/>
      <c r="PKN36" s="12"/>
      <c r="PKO36" s="12"/>
      <c r="PKP36" s="12"/>
      <c r="PKQ36" s="12"/>
      <c r="PKR36" s="12"/>
      <c r="PKS36" s="12"/>
      <c r="PKT36" s="12"/>
      <c r="PKU36" s="12"/>
      <c r="PKV36" s="12"/>
      <c r="PKW36" s="12"/>
      <c r="PKX36" s="12"/>
      <c r="PKY36" s="12"/>
      <c r="PKZ36" s="12"/>
      <c r="PLA36" s="12"/>
      <c r="PLB36" s="12"/>
      <c r="PLC36" s="12"/>
      <c r="PLD36" s="12"/>
      <c r="PLE36" s="12"/>
      <c r="PLF36" s="12"/>
      <c r="PLG36" s="12"/>
      <c r="PLH36" s="12"/>
      <c r="PLI36" s="12"/>
      <c r="PLJ36" s="12"/>
      <c r="PLK36" s="12"/>
      <c r="PLL36" s="12"/>
      <c r="PLM36" s="12"/>
      <c r="PLN36" s="12"/>
      <c r="PLO36" s="12"/>
      <c r="PLP36" s="12"/>
      <c r="PLQ36" s="12"/>
      <c r="PLR36" s="12"/>
      <c r="PLS36" s="12"/>
      <c r="PLT36" s="12"/>
      <c r="PLU36" s="12"/>
      <c r="PLV36" s="12"/>
      <c r="PLW36" s="12"/>
      <c r="PLX36" s="12"/>
      <c r="PLY36" s="12"/>
      <c r="PLZ36" s="12"/>
      <c r="PMA36" s="12"/>
      <c r="PMB36" s="12"/>
      <c r="PMC36" s="12"/>
      <c r="PMD36" s="12"/>
      <c r="PME36" s="12"/>
      <c r="PMF36" s="12"/>
      <c r="PMG36" s="12"/>
      <c r="PMH36" s="12"/>
      <c r="PMI36" s="12"/>
      <c r="PMJ36" s="12"/>
      <c r="PMK36" s="12"/>
      <c r="PML36" s="12"/>
      <c r="PMM36" s="12"/>
      <c r="PMN36" s="12"/>
      <c r="PMO36" s="12"/>
      <c r="PMP36" s="12"/>
      <c r="PMQ36" s="12"/>
      <c r="PMR36" s="12"/>
      <c r="PMS36" s="12"/>
      <c r="PMT36" s="12"/>
      <c r="PMU36" s="12"/>
      <c r="PMV36" s="12"/>
      <c r="PMW36" s="12"/>
      <c r="PMX36" s="12"/>
      <c r="PMY36" s="12"/>
      <c r="PMZ36" s="12"/>
      <c r="PNA36" s="12"/>
      <c r="PNB36" s="12"/>
      <c r="PNC36" s="12"/>
      <c r="PND36" s="12"/>
      <c r="PNE36" s="12"/>
      <c r="PNF36" s="12"/>
      <c r="PNG36" s="12"/>
      <c r="PNH36" s="12"/>
      <c r="PNI36" s="12"/>
      <c r="PNJ36" s="12"/>
      <c r="PNK36" s="12"/>
      <c r="PNL36" s="12"/>
      <c r="PNM36" s="12"/>
      <c r="PNN36" s="12"/>
      <c r="PNO36" s="12"/>
      <c r="PNP36" s="12"/>
      <c r="PNQ36" s="12"/>
      <c r="PNR36" s="12"/>
      <c r="PNS36" s="12"/>
      <c r="PNT36" s="12"/>
      <c r="PNU36" s="12"/>
      <c r="PNV36" s="12"/>
      <c r="PNW36" s="12"/>
      <c r="PNX36" s="12"/>
      <c r="PNY36" s="12"/>
      <c r="PNZ36" s="12"/>
      <c r="POA36" s="12"/>
      <c r="POB36" s="12"/>
      <c r="POC36" s="12"/>
      <c r="POD36" s="12"/>
      <c r="POE36" s="12"/>
      <c r="POF36" s="12"/>
      <c r="POG36" s="12"/>
      <c r="POH36" s="12"/>
      <c r="POI36" s="12"/>
      <c r="POJ36" s="12"/>
      <c r="POK36" s="12"/>
      <c r="POL36" s="12"/>
      <c r="POM36" s="12"/>
      <c r="PON36" s="12"/>
      <c r="POO36" s="12"/>
      <c r="POP36" s="12"/>
      <c r="POQ36" s="12"/>
      <c r="POR36" s="12"/>
      <c r="POS36" s="12"/>
      <c r="POT36" s="12"/>
      <c r="POU36" s="12"/>
      <c r="POV36" s="12"/>
      <c r="POW36" s="12"/>
      <c r="POX36" s="12"/>
      <c r="POY36" s="12"/>
      <c r="POZ36" s="12"/>
      <c r="PPA36" s="12"/>
      <c r="PPB36" s="12"/>
      <c r="PPC36" s="12"/>
      <c r="PPD36" s="12"/>
      <c r="PPE36" s="12"/>
      <c r="PPF36" s="12"/>
      <c r="PPG36" s="12"/>
      <c r="PPH36" s="12"/>
      <c r="PPI36" s="12"/>
      <c r="PPJ36" s="12"/>
      <c r="PPK36" s="12"/>
      <c r="PPL36" s="12"/>
      <c r="PPM36" s="12"/>
      <c r="PPN36" s="12"/>
      <c r="PPO36" s="12"/>
      <c r="PPP36" s="12"/>
      <c r="PPQ36" s="12"/>
      <c r="PPR36" s="12"/>
      <c r="PPS36" s="12"/>
      <c r="PPT36" s="12"/>
      <c r="PPU36" s="12"/>
      <c r="PPV36" s="12"/>
      <c r="PPW36" s="12"/>
      <c r="PPX36" s="12"/>
      <c r="PPY36" s="12"/>
      <c r="PPZ36" s="12"/>
      <c r="PQA36" s="12"/>
      <c r="PQB36" s="12"/>
      <c r="PQC36" s="12"/>
      <c r="PQD36" s="12"/>
      <c r="PQE36" s="12"/>
      <c r="PQF36" s="12"/>
      <c r="PQG36" s="12"/>
      <c r="PQH36" s="12"/>
      <c r="PQI36" s="12"/>
      <c r="PQJ36" s="12"/>
      <c r="PQK36" s="12"/>
      <c r="PQL36" s="12"/>
      <c r="PQM36" s="12"/>
      <c r="PQN36" s="12"/>
      <c r="PQO36" s="12"/>
      <c r="PQP36" s="12"/>
      <c r="PQQ36" s="12"/>
      <c r="PQR36" s="12"/>
      <c r="PQS36" s="12"/>
      <c r="PQT36" s="12"/>
      <c r="PQU36" s="12"/>
      <c r="PQV36" s="12"/>
      <c r="PQW36" s="12"/>
      <c r="PQX36" s="12"/>
      <c r="PQY36" s="12"/>
      <c r="PQZ36" s="12"/>
      <c r="PRA36" s="12"/>
      <c r="PRB36" s="12"/>
      <c r="PRC36" s="12"/>
      <c r="PRD36" s="12"/>
      <c r="PRE36" s="12"/>
      <c r="PRF36" s="12"/>
      <c r="PRG36" s="12"/>
      <c r="PRH36" s="12"/>
      <c r="PRI36" s="12"/>
      <c r="PRJ36" s="12"/>
      <c r="PRK36" s="12"/>
      <c r="PRL36" s="12"/>
      <c r="PRM36" s="12"/>
      <c r="PRN36" s="12"/>
      <c r="PRO36" s="12"/>
      <c r="PRP36" s="12"/>
      <c r="PRQ36" s="12"/>
      <c r="PRR36" s="12"/>
      <c r="PRS36" s="12"/>
      <c r="PRT36" s="12"/>
      <c r="PRU36" s="12"/>
      <c r="PRV36" s="12"/>
      <c r="PRW36" s="12"/>
      <c r="PRX36" s="12"/>
      <c r="PRY36" s="12"/>
      <c r="PRZ36" s="12"/>
      <c r="PSA36" s="12"/>
      <c r="PSB36" s="12"/>
      <c r="PSC36" s="12"/>
      <c r="PSD36" s="12"/>
      <c r="PSE36" s="12"/>
      <c r="PSF36" s="12"/>
      <c r="PSG36" s="12"/>
      <c r="PSH36" s="12"/>
      <c r="PSI36" s="12"/>
      <c r="PSJ36" s="12"/>
      <c r="PSK36" s="12"/>
      <c r="PSL36" s="12"/>
      <c r="PSM36" s="12"/>
      <c r="PSN36" s="12"/>
      <c r="PSO36" s="12"/>
      <c r="PSP36" s="12"/>
      <c r="PSQ36" s="12"/>
      <c r="PSR36" s="12"/>
      <c r="PSS36" s="12"/>
      <c r="PST36" s="12"/>
      <c r="PSU36" s="12"/>
      <c r="PSV36" s="12"/>
      <c r="PSW36" s="12"/>
      <c r="PSX36" s="12"/>
      <c r="PSY36" s="12"/>
      <c r="PSZ36" s="12"/>
      <c r="PTA36" s="12"/>
      <c r="PTB36" s="12"/>
      <c r="PTC36" s="12"/>
      <c r="PTD36" s="12"/>
      <c r="PTE36" s="12"/>
      <c r="PTF36" s="12"/>
      <c r="PTG36" s="12"/>
      <c r="PTH36" s="12"/>
      <c r="PTI36" s="12"/>
      <c r="PTJ36" s="12"/>
      <c r="PTK36" s="12"/>
      <c r="PTL36" s="12"/>
      <c r="PTM36" s="12"/>
      <c r="PTN36" s="12"/>
      <c r="PTO36" s="12"/>
      <c r="PTP36" s="12"/>
      <c r="PTQ36" s="12"/>
      <c r="PTR36" s="12"/>
      <c r="PTS36" s="12"/>
      <c r="PTT36" s="12"/>
      <c r="PTU36" s="12"/>
      <c r="PTV36" s="12"/>
      <c r="PTW36" s="12"/>
      <c r="PTX36" s="12"/>
      <c r="PTY36" s="12"/>
      <c r="PTZ36" s="12"/>
      <c r="PUA36" s="12"/>
      <c r="PUB36" s="12"/>
      <c r="PUC36" s="12"/>
      <c r="PUD36" s="12"/>
      <c r="PUE36" s="12"/>
      <c r="PUF36" s="12"/>
      <c r="PUG36" s="12"/>
      <c r="PUH36" s="12"/>
      <c r="PUI36" s="12"/>
      <c r="PUJ36" s="12"/>
      <c r="PUK36" s="12"/>
      <c r="PUL36" s="12"/>
      <c r="PUM36" s="12"/>
      <c r="PUN36" s="12"/>
      <c r="PUO36" s="12"/>
      <c r="PUP36" s="12"/>
      <c r="PUQ36" s="12"/>
      <c r="PUR36" s="12"/>
      <c r="PUS36" s="12"/>
      <c r="PUT36" s="12"/>
      <c r="PUU36" s="12"/>
      <c r="PUV36" s="12"/>
      <c r="PUW36" s="12"/>
      <c r="PUX36" s="12"/>
      <c r="PUY36" s="12"/>
      <c r="PUZ36" s="12"/>
      <c r="PVA36" s="12"/>
      <c r="PVB36" s="12"/>
      <c r="PVC36" s="12"/>
      <c r="PVD36" s="12"/>
      <c r="PVE36" s="12"/>
      <c r="PVF36" s="12"/>
      <c r="PVG36" s="12"/>
      <c r="PVH36" s="12"/>
      <c r="PVI36" s="12"/>
      <c r="PVJ36" s="12"/>
      <c r="PVK36" s="12"/>
      <c r="PVL36" s="12"/>
      <c r="PVM36" s="12"/>
      <c r="PVN36" s="12"/>
      <c r="PVO36" s="12"/>
      <c r="PVP36" s="12"/>
      <c r="PVQ36" s="12"/>
      <c r="PVR36" s="12"/>
      <c r="PVS36" s="12"/>
      <c r="PVT36" s="12"/>
      <c r="PVU36" s="12"/>
      <c r="PVV36" s="12"/>
      <c r="PVW36" s="12"/>
      <c r="PVX36" s="12"/>
      <c r="PVY36" s="12"/>
      <c r="PVZ36" s="12"/>
      <c r="PWA36" s="12"/>
      <c r="PWB36" s="12"/>
      <c r="PWC36" s="12"/>
      <c r="PWD36" s="12"/>
      <c r="PWE36" s="12"/>
      <c r="PWF36" s="12"/>
      <c r="PWG36" s="12"/>
      <c r="PWH36" s="12"/>
      <c r="PWI36" s="12"/>
      <c r="PWJ36" s="12"/>
      <c r="PWK36" s="12"/>
      <c r="PWL36" s="12"/>
      <c r="PWM36" s="12"/>
      <c r="PWN36" s="12"/>
      <c r="PWO36" s="12"/>
      <c r="PWP36" s="12"/>
      <c r="PWQ36" s="12"/>
      <c r="PWR36" s="12"/>
      <c r="PWS36" s="12"/>
      <c r="PWT36" s="12"/>
      <c r="PWU36" s="12"/>
      <c r="PWV36" s="12"/>
      <c r="PWW36" s="12"/>
      <c r="PWX36" s="12"/>
      <c r="PWY36" s="12"/>
      <c r="PWZ36" s="12"/>
      <c r="PXA36" s="12"/>
      <c r="PXB36" s="12"/>
      <c r="PXC36" s="12"/>
      <c r="PXD36" s="12"/>
      <c r="PXE36" s="12"/>
      <c r="PXF36" s="12"/>
      <c r="PXG36" s="12"/>
      <c r="PXH36" s="12"/>
      <c r="PXI36" s="12"/>
      <c r="PXJ36" s="12"/>
      <c r="PXK36" s="12"/>
      <c r="PXL36" s="12"/>
      <c r="PXM36" s="12"/>
      <c r="PXN36" s="12"/>
      <c r="PXO36" s="12"/>
      <c r="PXP36" s="12"/>
      <c r="PXQ36" s="12"/>
      <c r="PXR36" s="12"/>
      <c r="PXS36" s="12"/>
      <c r="PXT36" s="12"/>
      <c r="PXU36" s="12"/>
      <c r="PXV36" s="12"/>
      <c r="PXW36" s="12"/>
      <c r="PXX36" s="12"/>
      <c r="PXY36" s="12"/>
      <c r="PXZ36" s="12"/>
      <c r="PYA36" s="12"/>
      <c r="PYB36" s="12"/>
      <c r="PYC36" s="12"/>
      <c r="PYD36" s="12"/>
      <c r="PYE36" s="12"/>
      <c r="PYF36" s="12"/>
      <c r="PYG36" s="12"/>
      <c r="PYH36" s="12"/>
      <c r="PYI36" s="12"/>
      <c r="PYJ36" s="12"/>
      <c r="PYK36" s="12"/>
      <c r="PYL36" s="12"/>
      <c r="PYM36" s="12"/>
      <c r="PYN36" s="12"/>
      <c r="PYO36" s="12"/>
      <c r="PYP36" s="12"/>
      <c r="PYQ36" s="12"/>
      <c r="PYR36" s="12"/>
      <c r="PYS36" s="12"/>
      <c r="PYT36" s="12"/>
      <c r="PYU36" s="12"/>
      <c r="PYV36" s="12"/>
      <c r="PYW36" s="12"/>
      <c r="PYX36" s="12"/>
      <c r="PYY36" s="12"/>
      <c r="PYZ36" s="12"/>
      <c r="PZA36" s="12"/>
      <c r="PZB36" s="12"/>
      <c r="PZC36" s="12"/>
      <c r="PZD36" s="12"/>
      <c r="PZE36" s="12"/>
      <c r="PZF36" s="12"/>
      <c r="PZG36" s="12"/>
      <c r="PZH36" s="12"/>
      <c r="PZI36" s="12"/>
      <c r="PZJ36" s="12"/>
      <c r="PZK36" s="12"/>
      <c r="PZL36" s="12"/>
      <c r="PZM36" s="12"/>
      <c r="PZN36" s="12"/>
      <c r="PZO36" s="12"/>
      <c r="PZP36" s="12"/>
      <c r="PZQ36" s="12"/>
      <c r="PZR36" s="12"/>
      <c r="PZS36" s="12"/>
      <c r="PZT36" s="12"/>
      <c r="PZU36" s="12"/>
      <c r="PZV36" s="12"/>
      <c r="PZW36" s="12"/>
      <c r="PZX36" s="12"/>
      <c r="PZY36" s="12"/>
      <c r="PZZ36" s="12"/>
      <c r="QAA36" s="12"/>
      <c r="QAB36" s="12"/>
      <c r="QAC36" s="12"/>
      <c r="QAD36" s="12"/>
      <c r="QAE36" s="12"/>
      <c r="QAF36" s="12"/>
      <c r="QAG36" s="12"/>
      <c r="QAH36" s="12"/>
      <c r="QAI36" s="12"/>
      <c r="QAJ36" s="12"/>
      <c r="QAK36" s="12"/>
      <c r="QAL36" s="12"/>
      <c r="QAM36" s="12"/>
      <c r="QAN36" s="12"/>
      <c r="QAO36" s="12"/>
      <c r="QAP36" s="12"/>
      <c r="QAQ36" s="12"/>
      <c r="QAR36" s="12"/>
      <c r="QAS36" s="12"/>
      <c r="QAT36" s="12"/>
      <c r="QAU36" s="12"/>
      <c r="QAV36" s="12"/>
      <c r="QAW36" s="12"/>
      <c r="QAX36" s="12"/>
      <c r="QAY36" s="12"/>
      <c r="QAZ36" s="12"/>
      <c r="QBA36" s="12"/>
      <c r="QBB36" s="12"/>
      <c r="QBC36" s="12"/>
      <c r="QBD36" s="12"/>
      <c r="QBE36" s="12"/>
      <c r="QBF36" s="12"/>
      <c r="QBG36" s="12"/>
      <c r="QBH36" s="12"/>
      <c r="QBI36" s="12"/>
      <c r="QBJ36" s="12"/>
      <c r="QBK36" s="12"/>
      <c r="QBL36" s="12"/>
      <c r="QBM36" s="12"/>
      <c r="QBN36" s="12"/>
      <c r="QBO36" s="12"/>
      <c r="QBP36" s="12"/>
      <c r="QBQ36" s="12"/>
      <c r="QBR36" s="12"/>
      <c r="QBS36" s="12"/>
      <c r="QBT36" s="12"/>
      <c r="QBU36" s="12"/>
      <c r="QBV36" s="12"/>
      <c r="QBW36" s="12"/>
      <c r="QBX36" s="12"/>
      <c r="QBY36" s="12"/>
      <c r="QBZ36" s="12"/>
      <c r="QCA36" s="12"/>
      <c r="QCB36" s="12"/>
      <c r="QCC36" s="12"/>
      <c r="QCD36" s="12"/>
      <c r="QCE36" s="12"/>
      <c r="QCF36" s="12"/>
      <c r="QCG36" s="12"/>
      <c r="QCH36" s="12"/>
      <c r="QCI36" s="12"/>
      <c r="QCJ36" s="12"/>
      <c r="QCK36" s="12"/>
      <c r="QCL36" s="12"/>
      <c r="QCM36" s="12"/>
      <c r="QCN36" s="12"/>
      <c r="QCO36" s="12"/>
      <c r="QCP36" s="12"/>
      <c r="QCQ36" s="12"/>
      <c r="QCR36" s="12"/>
      <c r="QCS36" s="12"/>
      <c r="QCT36" s="12"/>
      <c r="QCU36" s="12"/>
      <c r="QCV36" s="12"/>
      <c r="QCW36" s="12"/>
      <c r="QCX36" s="12"/>
      <c r="QCY36" s="12"/>
      <c r="QCZ36" s="12"/>
      <c r="QDA36" s="12"/>
      <c r="QDB36" s="12"/>
      <c r="QDC36" s="12"/>
      <c r="QDD36" s="12"/>
      <c r="QDE36" s="12"/>
      <c r="QDF36" s="12"/>
      <c r="QDG36" s="12"/>
      <c r="QDH36" s="12"/>
      <c r="QDI36" s="12"/>
      <c r="QDJ36" s="12"/>
      <c r="QDK36" s="12"/>
      <c r="QDL36" s="12"/>
      <c r="QDM36" s="12"/>
      <c r="QDN36" s="12"/>
      <c r="QDO36" s="12"/>
      <c r="QDP36" s="12"/>
      <c r="QDQ36" s="12"/>
      <c r="QDR36" s="12"/>
      <c r="QDS36" s="12"/>
      <c r="QDT36" s="12"/>
      <c r="QDU36" s="12"/>
      <c r="QDV36" s="12"/>
      <c r="QDW36" s="12"/>
      <c r="QDX36" s="12"/>
      <c r="QDY36" s="12"/>
      <c r="QDZ36" s="12"/>
      <c r="QEA36" s="12"/>
      <c r="QEB36" s="12"/>
      <c r="QEC36" s="12"/>
      <c r="QED36" s="12"/>
      <c r="QEE36" s="12"/>
      <c r="QEF36" s="12"/>
      <c r="QEG36" s="12"/>
      <c r="QEH36" s="12"/>
      <c r="QEI36" s="12"/>
      <c r="QEJ36" s="12"/>
      <c r="QEK36" s="12"/>
      <c r="QEL36" s="12"/>
      <c r="QEM36" s="12"/>
      <c r="QEN36" s="12"/>
      <c r="QEO36" s="12"/>
      <c r="QEP36" s="12"/>
      <c r="QEQ36" s="12"/>
      <c r="QER36" s="12"/>
      <c r="QES36" s="12"/>
      <c r="QET36" s="12"/>
      <c r="QEU36" s="12"/>
      <c r="QEV36" s="12"/>
      <c r="QEW36" s="12"/>
      <c r="QEX36" s="12"/>
      <c r="QEY36" s="12"/>
      <c r="QEZ36" s="12"/>
      <c r="QFA36" s="12"/>
      <c r="QFB36" s="12"/>
      <c r="QFC36" s="12"/>
      <c r="QFD36" s="12"/>
      <c r="QFE36" s="12"/>
      <c r="QFF36" s="12"/>
      <c r="QFG36" s="12"/>
      <c r="QFH36" s="12"/>
      <c r="QFI36" s="12"/>
      <c r="QFJ36" s="12"/>
      <c r="QFK36" s="12"/>
      <c r="QFL36" s="12"/>
      <c r="QFM36" s="12"/>
      <c r="QFN36" s="12"/>
      <c r="QFO36" s="12"/>
      <c r="QFP36" s="12"/>
      <c r="QFQ36" s="12"/>
      <c r="QFR36" s="12"/>
      <c r="QFS36" s="12"/>
      <c r="QFT36" s="12"/>
      <c r="QFU36" s="12"/>
      <c r="QFV36" s="12"/>
      <c r="QFW36" s="12"/>
      <c r="QFX36" s="12"/>
      <c r="QFY36" s="12"/>
      <c r="QFZ36" s="12"/>
      <c r="QGA36" s="12"/>
      <c r="QGB36" s="12"/>
      <c r="QGC36" s="12"/>
      <c r="QGD36" s="12"/>
      <c r="QGE36" s="12"/>
      <c r="QGF36" s="12"/>
      <c r="QGG36" s="12"/>
      <c r="QGH36" s="12"/>
      <c r="QGI36" s="12"/>
      <c r="QGJ36" s="12"/>
      <c r="QGK36" s="12"/>
      <c r="QGL36" s="12"/>
      <c r="QGM36" s="12"/>
      <c r="QGN36" s="12"/>
      <c r="QGO36" s="12"/>
      <c r="QGP36" s="12"/>
      <c r="QGQ36" s="12"/>
      <c r="QGR36" s="12"/>
      <c r="QGS36" s="12"/>
      <c r="QGT36" s="12"/>
      <c r="QGU36" s="12"/>
      <c r="QGV36" s="12"/>
      <c r="QGW36" s="12"/>
      <c r="QGX36" s="12"/>
      <c r="QGY36" s="12"/>
      <c r="QGZ36" s="12"/>
      <c r="QHA36" s="12"/>
      <c r="QHB36" s="12"/>
      <c r="QHC36" s="12"/>
      <c r="QHD36" s="12"/>
      <c r="QHE36" s="12"/>
      <c r="QHF36" s="12"/>
      <c r="QHG36" s="12"/>
      <c r="QHH36" s="12"/>
      <c r="QHI36" s="12"/>
      <c r="QHJ36" s="12"/>
      <c r="QHK36" s="12"/>
      <c r="QHL36" s="12"/>
      <c r="QHM36" s="12"/>
      <c r="QHN36" s="12"/>
      <c r="QHO36" s="12"/>
      <c r="QHP36" s="12"/>
      <c r="QHQ36" s="12"/>
      <c r="QHR36" s="12"/>
      <c r="QHS36" s="12"/>
      <c r="QHT36" s="12"/>
      <c r="QHU36" s="12"/>
      <c r="QHV36" s="12"/>
      <c r="QHW36" s="12"/>
      <c r="QHX36" s="12"/>
      <c r="QHY36" s="12"/>
      <c r="QHZ36" s="12"/>
      <c r="QIA36" s="12"/>
      <c r="QIB36" s="12"/>
      <c r="QIC36" s="12"/>
      <c r="QID36" s="12"/>
      <c r="QIE36" s="12"/>
      <c r="QIF36" s="12"/>
      <c r="QIG36" s="12"/>
      <c r="QIH36" s="12"/>
      <c r="QII36" s="12"/>
      <c r="QIJ36" s="12"/>
      <c r="QIK36" s="12"/>
      <c r="QIL36" s="12"/>
      <c r="QIM36" s="12"/>
      <c r="QIN36" s="12"/>
      <c r="QIO36" s="12"/>
      <c r="QIP36" s="12"/>
      <c r="QIQ36" s="12"/>
      <c r="QIR36" s="12"/>
      <c r="QIS36" s="12"/>
      <c r="QIT36" s="12"/>
      <c r="QIU36" s="12"/>
      <c r="QIV36" s="12"/>
      <c r="QIW36" s="12"/>
      <c r="QIX36" s="12"/>
      <c r="QIY36" s="12"/>
      <c r="QIZ36" s="12"/>
      <c r="QJA36" s="12"/>
      <c r="QJB36" s="12"/>
      <c r="QJC36" s="12"/>
      <c r="QJD36" s="12"/>
      <c r="QJE36" s="12"/>
      <c r="QJF36" s="12"/>
      <c r="QJG36" s="12"/>
      <c r="QJH36" s="12"/>
      <c r="QJI36" s="12"/>
      <c r="QJJ36" s="12"/>
      <c r="QJK36" s="12"/>
      <c r="QJL36" s="12"/>
      <c r="QJM36" s="12"/>
      <c r="QJN36" s="12"/>
      <c r="QJO36" s="12"/>
      <c r="QJP36" s="12"/>
      <c r="QJQ36" s="12"/>
      <c r="QJR36" s="12"/>
      <c r="QJS36" s="12"/>
      <c r="QJT36" s="12"/>
      <c r="QJU36" s="12"/>
      <c r="QJV36" s="12"/>
      <c r="QJW36" s="12"/>
      <c r="QJX36" s="12"/>
      <c r="QJY36" s="12"/>
      <c r="QJZ36" s="12"/>
      <c r="QKA36" s="12"/>
      <c r="QKB36" s="12"/>
      <c r="QKC36" s="12"/>
      <c r="QKD36" s="12"/>
      <c r="QKE36" s="12"/>
      <c r="QKF36" s="12"/>
      <c r="QKG36" s="12"/>
      <c r="QKH36" s="12"/>
      <c r="QKI36" s="12"/>
      <c r="QKJ36" s="12"/>
      <c r="QKK36" s="12"/>
      <c r="QKL36" s="12"/>
      <c r="QKM36" s="12"/>
      <c r="QKN36" s="12"/>
      <c r="QKO36" s="12"/>
      <c r="QKP36" s="12"/>
      <c r="QKQ36" s="12"/>
      <c r="QKR36" s="12"/>
      <c r="QKS36" s="12"/>
      <c r="QKT36" s="12"/>
      <c r="QKU36" s="12"/>
      <c r="QKV36" s="12"/>
      <c r="QKW36" s="12"/>
      <c r="QKX36" s="12"/>
      <c r="QKY36" s="12"/>
      <c r="QKZ36" s="12"/>
      <c r="QLA36" s="12"/>
      <c r="QLB36" s="12"/>
      <c r="QLC36" s="12"/>
      <c r="QLD36" s="12"/>
      <c r="QLE36" s="12"/>
      <c r="QLF36" s="12"/>
      <c r="QLG36" s="12"/>
      <c r="QLH36" s="12"/>
      <c r="QLI36" s="12"/>
      <c r="QLJ36" s="12"/>
      <c r="QLK36" s="12"/>
      <c r="QLL36" s="12"/>
      <c r="QLM36" s="12"/>
      <c r="QLN36" s="12"/>
      <c r="QLO36" s="12"/>
      <c r="QLP36" s="12"/>
      <c r="QLQ36" s="12"/>
      <c r="QLR36" s="12"/>
      <c r="QLS36" s="12"/>
      <c r="QLT36" s="12"/>
      <c r="QLU36" s="12"/>
      <c r="QLV36" s="12"/>
      <c r="QLW36" s="12"/>
      <c r="QLX36" s="12"/>
      <c r="QLY36" s="12"/>
      <c r="QLZ36" s="12"/>
      <c r="QMA36" s="12"/>
      <c r="QMB36" s="12"/>
      <c r="QMC36" s="12"/>
      <c r="QMD36" s="12"/>
      <c r="QME36" s="12"/>
      <c r="QMF36" s="12"/>
      <c r="QMG36" s="12"/>
      <c r="QMH36" s="12"/>
      <c r="QMI36" s="12"/>
      <c r="QMJ36" s="12"/>
      <c r="QMK36" s="12"/>
      <c r="QML36" s="12"/>
      <c r="QMM36" s="12"/>
      <c r="QMN36" s="12"/>
      <c r="QMO36" s="12"/>
      <c r="QMP36" s="12"/>
      <c r="QMQ36" s="12"/>
      <c r="QMR36" s="12"/>
      <c r="QMS36" s="12"/>
      <c r="QMT36" s="12"/>
      <c r="QMU36" s="12"/>
      <c r="QMV36" s="12"/>
      <c r="QMW36" s="12"/>
      <c r="QMX36" s="12"/>
      <c r="QMY36" s="12"/>
      <c r="QMZ36" s="12"/>
      <c r="QNA36" s="12"/>
      <c r="QNB36" s="12"/>
      <c r="QNC36" s="12"/>
      <c r="QND36" s="12"/>
      <c r="QNE36" s="12"/>
      <c r="QNF36" s="12"/>
      <c r="QNG36" s="12"/>
      <c r="QNH36" s="12"/>
      <c r="QNI36" s="12"/>
      <c r="QNJ36" s="12"/>
      <c r="QNK36" s="12"/>
      <c r="QNL36" s="12"/>
      <c r="QNM36" s="12"/>
      <c r="QNN36" s="12"/>
      <c r="QNO36" s="12"/>
      <c r="QNP36" s="12"/>
      <c r="QNQ36" s="12"/>
      <c r="QNR36" s="12"/>
      <c r="QNS36" s="12"/>
      <c r="QNT36" s="12"/>
      <c r="QNU36" s="12"/>
      <c r="QNV36" s="12"/>
      <c r="QNW36" s="12"/>
      <c r="QNX36" s="12"/>
      <c r="QNY36" s="12"/>
      <c r="QNZ36" s="12"/>
      <c r="QOA36" s="12"/>
      <c r="QOB36" s="12"/>
      <c r="QOC36" s="12"/>
      <c r="QOD36" s="12"/>
      <c r="QOE36" s="12"/>
      <c r="QOF36" s="12"/>
      <c r="QOG36" s="12"/>
      <c r="QOH36" s="12"/>
      <c r="QOI36" s="12"/>
      <c r="QOJ36" s="12"/>
      <c r="QOK36" s="12"/>
      <c r="QOL36" s="12"/>
      <c r="QOM36" s="12"/>
      <c r="QON36" s="12"/>
      <c r="QOO36" s="12"/>
      <c r="QOP36" s="12"/>
      <c r="QOQ36" s="12"/>
      <c r="QOR36" s="12"/>
      <c r="QOS36" s="12"/>
      <c r="QOT36" s="12"/>
      <c r="QOU36" s="12"/>
      <c r="QOV36" s="12"/>
      <c r="QOW36" s="12"/>
      <c r="QOX36" s="12"/>
      <c r="QOY36" s="12"/>
      <c r="QOZ36" s="12"/>
      <c r="QPA36" s="12"/>
      <c r="QPB36" s="12"/>
      <c r="QPC36" s="12"/>
      <c r="QPD36" s="12"/>
      <c r="QPE36" s="12"/>
      <c r="QPF36" s="12"/>
      <c r="QPG36" s="12"/>
      <c r="QPH36" s="12"/>
      <c r="QPI36" s="12"/>
      <c r="QPJ36" s="12"/>
      <c r="QPK36" s="12"/>
      <c r="QPL36" s="12"/>
      <c r="QPM36" s="12"/>
      <c r="QPN36" s="12"/>
      <c r="QPO36" s="12"/>
      <c r="QPP36" s="12"/>
      <c r="QPQ36" s="12"/>
      <c r="QPR36" s="12"/>
      <c r="QPS36" s="12"/>
      <c r="QPT36" s="12"/>
      <c r="QPU36" s="12"/>
      <c r="QPV36" s="12"/>
      <c r="QPW36" s="12"/>
      <c r="QPX36" s="12"/>
      <c r="QPY36" s="12"/>
      <c r="QPZ36" s="12"/>
      <c r="QQA36" s="12"/>
      <c r="QQB36" s="12"/>
      <c r="QQC36" s="12"/>
      <c r="QQD36" s="12"/>
      <c r="QQE36" s="12"/>
      <c r="QQF36" s="12"/>
      <c r="QQG36" s="12"/>
      <c r="QQH36" s="12"/>
      <c r="QQI36" s="12"/>
      <c r="QQJ36" s="12"/>
      <c r="QQK36" s="12"/>
      <c r="QQL36" s="12"/>
      <c r="QQM36" s="12"/>
      <c r="QQN36" s="12"/>
      <c r="QQO36" s="12"/>
      <c r="QQP36" s="12"/>
      <c r="QQQ36" s="12"/>
      <c r="QQR36" s="12"/>
      <c r="QQS36" s="12"/>
      <c r="QQT36" s="12"/>
      <c r="QQU36" s="12"/>
      <c r="QQV36" s="12"/>
      <c r="QQW36" s="12"/>
      <c r="QQX36" s="12"/>
      <c r="QQY36" s="12"/>
      <c r="QQZ36" s="12"/>
      <c r="QRA36" s="12"/>
      <c r="QRB36" s="12"/>
      <c r="QRC36" s="12"/>
      <c r="QRD36" s="12"/>
      <c r="QRE36" s="12"/>
      <c r="QRF36" s="12"/>
      <c r="QRG36" s="12"/>
      <c r="QRH36" s="12"/>
      <c r="QRI36" s="12"/>
      <c r="QRJ36" s="12"/>
      <c r="QRK36" s="12"/>
      <c r="QRL36" s="12"/>
      <c r="QRM36" s="12"/>
      <c r="QRN36" s="12"/>
      <c r="QRO36" s="12"/>
      <c r="QRP36" s="12"/>
      <c r="QRQ36" s="12"/>
      <c r="QRR36" s="12"/>
      <c r="QRS36" s="12"/>
      <c r="QRT36" s="12"/>
      <c r="QRU36" s="12"/>
      <c r="QRV36" s="12"/>
      <c r="QRW36" s="12"/>
      <c r="QRX36" s="12"/>
      <c r="QRY36" s="12"/>
      <c r="QRZ36" s="12"/>
      <c r="QSA36" s="12"/>
      <c r="QSB36" s="12"/>
      <c r="QSC36" s="12"/>
      <c r="QSD36" s="12"/>
      <c r="QSE36" s="12"/>
      <c r="QSF36" s="12"/>
      <c r="QSG36" s="12"/>
      <c r="QSH36" s="12"/>
      <c r="QSI36" s="12"/>
      <c r="QSJ36" s="12"/>
      <c r="QSK36" s="12"/>
      <c r="QSL36" s="12"/>
      <c r="QSM36" s="12"/>
      <c r="QSN36" s="12"/>
      <c r="QSO36" s="12"/>
      <c r="QSP36" s="12"/>
      <c r="QSQ36" s="12"/>
      <c r="QSR36" s="12"/>
      <c r="QSS36" s="12"/>
      <c r="QST36" s="12"/>
      <c r="QSU36" s="12"/>
      <c r="QSV36" s="12"/>
      <c r="QSW36" s="12"/>
      <c r="QSX36" s="12"/>
      <c r="QSY36" s="12"/>
      <c r="QSZ36" s="12"/>
      <c r="QTA36" s="12"/>
      <c r="QTB36" s="12"/>
      <c r="QTC36" s="12"/>
      <c r="QTD36" s="12"/>
      <c r="QTE36" s="12"/>
      <c r="QTF36" s="12"/>
      <c r="QTG36" s="12"/>
      <c r="QTH36" s="12"/>
      <c r="QTI36" s="12"/>
      <c r="QTJ36" s="12"/>
      <c r="QTK36" s="12"/>
      <c r="QTL36" s="12"/>
      <c r="QTM36" s="12"/>
      <c r="QTN36" s="12"/>
      <c r="QTO36" s="12"/>
      <c r="QTP36" s="12"/>
      <c r="QTQ36" s="12"/>
      <c r="QTR36" s="12"/>
      <c r="QTS36" s="12"/>
      <c r="QTT36" s="12"/>
      <c r="QTU36" s="12"/>
      <c r="QTV36" s="12"/>
      <c r="QTW36" s="12"/>
      <c r="QTX36" s="12"/>
      <c r="QTY36" s="12"/>
      <c r="QTZ36" s="12"/>
      <c r="QUA36" s="12"/>
      <c r="QUB36" s="12"/>
      <c r="QUC36" s="12"/>
      <c r="QUD36" s="12"/>
      <c r="QUE36" s="12"/>
      <c r="QUF36" s="12"/>
      <c r="QUG36" s="12"/>
      <c r="QUH36" s="12"/>
      <c r="QUI36" s="12"/>
      <c r="QUJ36" s="12"/>
      <c r="QUK36" s="12"/>
      <c r="QUL36" s="12"/>
      <c r="QUM36" s="12"/>
      <c r="QUN36" s="12"/>
      <c r="QUO36" s="12"/>
      <c r="QUP36" s="12"/>
      <c r="QUQ36" s="12"/>
      <c r="QUR36" s="12"/>
      <c r="QUS36" s="12"/>
      <c r="QUT36" s="12"/>
      <c r="QUU36" s="12"/>
      <c r="QUV36" s="12"/>
      <c r="QUW36" s="12"/>
      <c r="QUX36" s="12"/>
      <c r="QUY36" s="12"/>
      <c r="QUZ36" s="12"/>
      <c r="QVA36" s="12"/>
      <c r="QVB36" s="12"/>
      <c r="QVC36" s="12"/>
      <c r="QVD36" s="12"/>
      <c r="QVE36" s="12"/>
      <c r="QVF36" s="12"/>
      <c r="QVG36" s="12"/>
      <c r="QVH36" s="12"/>
      <c r="QVI36" s="12"/>
      <c r="QVJ36" s="12"/>
      <c r="QVK36" s="12"/>
      <c r="QVL36" s="12"/>
      <c r="QVM36" s="12"/>
      <c r="QVN36" s="12"/>
      <c r="QVO36" s="12"/>
      <c r="QVP36" s="12"/>
      <c r="QVQ36" s="12"/>
      <c r="QVR36" s="12"/>
      <c r="QVS36" s="12"/>
      <c r="QVT36" s="12"/>
      <c r="QVU36" s="12"/>
      <c r="QVV36" s="12"/>
      <c r="QVW36" s="12"/>
      <c r="QVX36" s="12"/>
      <c r="QVY36" s="12"/>
      <c r="QVZ36" s="12"/>
      <c r="QWA36" s="12"/>
      <c r="QWB36" s="12"/>
      <c r="QWC36" s="12"/>
      <c r="QWD36" s="12"/>
      <c r="QWE36" s="12"/>
      <c r="QWF36" s="12"/>
      <c r="QWG36" s="12"/>
      <c r="QWH36" s="12"/>
      <c r="QWI36" s="12"/>
      <c r="QWJ36" s="12"/>
      <c r="QWK36" s="12"/>
      <c r="QWL36" s="12"/>
      <c r="QWM36" s="12"/>
      <c r="QWN36" s="12"/>
      <c r="QWO36" s="12"/>
      <c r="QWP36" s="12"/>
      <c r="QWQ36" s="12"/>
      <c r="QWR36" s="12"/>
      <c r="QWS36" s="12"/>
      <c r="QWT36" s="12"/>
      <c r="QWU36" s="12"/>
      <c r="QWV36" s="12"/>
      <c r="QWW36" s="12"/>
      <c r="QWX36" s="12"/>
      <c r="QWY36" s="12"/>
      <c r="QWZ36" s="12"/>
      <c r="QXA36" s="12"/>
      <c r="QXB36" s="12"/>
      <c r="QXC36" s="12"/>
      <c r="QXD36" s="12"/>
      <c r="QXE36" s="12"/>
      <c r="QXF36" s="12"/>
      <c r="QXG36" s="12"/>
      <c r="QXH36" s="12"/>
      <c r="QXI36" s="12"/>
      <c r="QXJ36" s="12"/>
      <c r="QXK36" s="12"/>
      <c r="QXL36" s="12"/>
      <c r="QXM36" s="12"/>
      <c r="QXN36" s="12"/>
      <c r="QXO36" s="12"/>
      <c r="QXP36" s="12"/>
      <c r="QXQ36" s="12"/>
      <c r="QXR36" s="12"/>
      <c r="QXS36" s="12"/>
      <c r="QXT36" s="12"/>
      <c r="QXU36" s="12"/>
      <c r="QXV36" s="12"/>
      <c r="QXW36" s="12"/>
      <c r="QXX36" s="12"/>
      <c r="QXY36" s="12"/>
      <c r="QXZ36" s="12"/>
      <c r="QYA36" s="12"/>
      <c r="QYB36" s="12"/>
      <c r="QYC36" s="12"/>
      <c r="QYD36" s="12"/>
      <c r="QYE36" s="12"/>
      <c r="QYF36" s="12"/>
      <c r="QYG36" s="12"/>
      <c r="QYH36" s="12"/>
      <c r="QYI36" s="12"/>
      <c r="QYJ36" s="12"/>
      <c r="QYK36" s="12"/>
      <c r="QYL36" s="12"/>
      <c r="QYM36" s="12"/>
      <c r="QYN36" s="12"/>
      <c r="QYO36" s="12"/>
      <c r="QYP36" s="12"/>
      <c r="QYQ36" s="12"/>
      <c r="QYR36" s="12"/>
      <c r="QYS36" s="12"/>
      <c r="QYT36" s="12"/>
      <c r="QYU36" s="12"/>
      <c r="QYV36" s="12"/>
      <c r="QYW36" s="12"/>
      <c r="QYX36" s="12"/>
      <c r="QYY36" s="12"/>
      <c r="QYZ36" s="12"/>
      <c r="QZA36" s="12"/>
      <c r="QZB36" s="12"/>
      <c r="QZC36" s="12"/>
      <c r="QZD36" s="12"/>
      <c r="QZE36" s="12"/>
      <c r="QZF36" s="12"/>
      <c r="QZG36" s="12"/>
      <c r="QZH36" s="12"/>
      <c r="QZI36" s="12"/>
      <c r="QZJ36" s="12"/>
      <c r="QZK36" s="12"/>
      <c r="QZL36" s="12"/>
      <c r="QZM36" s="12"/>
      <c r="QZN36" s="12"/>
      <c r="QZO36" s="12"/>
      <c r="QZP36" s="12"/>
      <c r="QZQ36" s="12"/>
      <c r="QZR36" s="12"/>
      <c r="QZS36" s="12"/>
      <c r="QZT36" s="12"/>
      <c r="QZU36" s="12"/>
      <c r="QZV36" s="12"/>
      <c r="QZW36" s="12"/>
      <c r="QZX36" s="12"/>
      <c r="QZY36" s="12"/>
      <c r="QZZ36" s="12"/>
      <c r="RAA36" s="12"/>
      <c r="RAB36" s="12"/>
      <c r="RAC36" s="12"/>
      <c r="RAD36" s="12"/>
      <c r="RAE36" s="12"/>
      <c r="RAF36" s="12"/>
      <c r="RAG36" s="12"/>
      <c r="RAH36" s="12"/>
      <c r="RAI36" s="12"/>
      <c r="RAJ36" s="12"/>
      <c r="RAK36" s="12"/>
      <c r="RAL36" s="12"/>
      <c r="RAM36" s="12"/>
      <c r="RAN36" s="12"/>
      <c r="RAO36" s="12"/>
      <c r="RAP36" s="12"/>
      <c r="RAQ36" s="12"/>
      <c r="RAR36" s="12"/>
      <c r="RAS36" s="12"/>
      <c r="RAT36" s="12"/>
      <c r="RAU36" s="12"/>
      <c r="RAV36" s="12"/>
      <c r="RAW36" s="12"/>
      <c r="RAX36" s="12"/>
      <c r="RAY36" s="12"/>
      <c r="RAZ36" s="12"/>
      <c r="RBA36" s="12"/>
      <c r="RBB36" s="12"/>
      <c r="RBC36" s="12"/>
      <c r="RBD36" s="12"/>
      <c r="RBE36" s="12"/>
      <c r="RBF36" s="12"/>
      <c r="RBG36" s="12"/>
      <c r="RBH36" s="12"/>
      <c r="RBI36" s="12"/>
      <c r="RBJ36" s="12"/>
      <c r="RBK36" s="12"/>
      <c r="RBL36" s="12"/>
      <c r="RBM36" s="12"/>
      <c r="RBN36" s="12"/>
      <c r="RBO36" s="12"/>
      <c r="RBP36" s="12"/>
      <c r="RBQ36" s="12"/>
      <c r="RBR36" s="12"/>
      <c r="RBS36" s="12"/>
      <c r="RBT36" s="12"/>
      <c r="RBU36" s="12"/>
      <c r="RBV36" s="12"/>
      <c r="RBW36" s="12"/>
      <c r="RBX36" s="12"/>
      <c r="RBY36" s="12"/>
      <c r="RBZ36" s="12"/>
      <c r="RCA36" s="12"/>
      <c r="RCB36" s="12"/>
      <c r="RCC36" s="12"/>
      <c r="RCD36" s="12"/>
      <c r="RCE36" s="12"/>
      <c r="RCF36" s="12"/>
      <c r="RCG36" s="12"/>
      <c r="RCH36" s="12"/>
      <c r="RCI36" s="12"/>
      <c r="RCJ36" s="12"/>
      <c r="RCK36" s="12"/>
      <c r="RCL36" s="12"/>
      <c r="RCM36" s="12"/>
      <c r="RCN36" s="12"/>
      <c r="RCO36" s="12"/>
      <c r="RCP36" s="12"/>
      <c r="RCQ36" s="12"/>
      <c r="RCR36" s="12"/>
      <c r="RCS36" s="12"/>
      <c r="RCT36" s="12"/>
      <c r="RCU36" s="12"/>
      <c r="RCV36" s="12"/>
      <c r="RCW36" s="12"/>
      <c r="RCX36" s="12"/>
      <c r="RCY36" s="12"/>
      <c r="RCZ36" s="12"/>
      <c r="RDA36" s="12"/>
      <c r="RDB36" s="12"/>
      <c r="RDC36" s="12"/>
      <c r="RDD36" s="12"/>
      <c r="RDE36" s="12"/>
      <c r="RDF36" s="12"/>
      <c r="RDG36" s="12"/>
      <c r="RDH36" s="12"/>
      <c r="RDI36" s="12"/>
      <c r="RDJ36" s="12"/>
      <c r="RDK36" s="12"/>
      <c r="RDL36" s="12"/>
      <c r="RDM36" s="12"/>
      <c r="RDN36" s="12"/>
      <c r="RDO36" s="12"/>
      <c r="RDP36" s="12"/>
      <c r="RDQ36" s="12"/>
      <c r="RDR36" s="12"/>
      <c r="RDS36" s="12"/>
      <c r="RDT36" s="12"/>
      <c r="RDU36" s="12"/>
      <c r="RDV36" s="12"/>
      <c r="RDW36" s="12"/>
      <c r="RDX36" s="12"/>
      <c r="RDY36" s="12"/>
      <c r="RDZ36" s="12"/>
      <c r="REA36" s="12"/>
      <c r="REB36" s="12"/>
      <c r="REC36" s="12"/>
      <c r="RED36" s="12"/>
      <c r="REE36" s="12"/>
      <c r="REF36" s="12"/>
      <c r="REG36" s="12"/>
      <c r="REH36" s="12"/>
      <c r="REI36" s="12"/>
      <c r="REJ36" s="12"/>
      <c r="REK36" s="12"/>
      <c r="REL36" s="12"/>
      <c r="REM36" s="12"/>
      <c r="REN36" s="12"/>
      <c r="REO36" s="12"/>
      <c r="REP36" s="12"/>
      <c r="REQ36" s="12"/>
      <c r="RER36" s="12"/>
      <c r="RES36" s="12"/>
      <c r="RET36" s="12"/>
      <c r="REU36" s="12"/>
      <c r="REV36" s="12"/>
      <c r="REW36" s="12"/>
      <c r="REX36" s="12"/>
      <c r="REY36" s="12"/>
      <c r="REZ36" s="12"/>
      <c r="RFA36" s="12"/>
      <c r="RFB36" s="12"/>
      <c r="RFC36" s="12"/>
      <c r="RFD36" s="12"/>
      <c r="RFE36" s="12"/>
      <c r="RFF36" s="12"/>
      <c r="RFG36" s="12"/>
      <c r="RFH36" s="12"/>
      <c r="RFI36" s="12"/>
      <c r="RFJ36" s="12"/>
      <c r="RFK36" s="12"/>
      <c r="RFL36" s="12"/>
      <c r="RFM36" s="12"/>
      <c r="RFN36" s="12"/>
      <c r="RFO36" s="12"/>
      <c r="RFP36" s="12"/>
      <c r="RFQ36" s="12"/>
      <c r="RFR36" s="12"/>
      <c r="RFS36" s="12"/>
      <c r="RFT36" s="12"/>
      <c r="RFU36" s="12"/>
      <c r="RFV36" s="12"/>
      <c r="RFW36" s="12"/>
      <c r="RFX36" s="12"/>
      <c r="RFY36" s="12"/>
      <c r="RFZ36" s="12"/>
      <c r="RGA36" s="12"/>
      <c r="RGB36" s="12"/>
      <c r="RGC36" s="12"/>
      <c r="RGD36" s="12"/>
      <c r="RGE36" s="12"/>
      <c r="RGF36" s="12"/>
      <c r="RGG36" s="12"/>
      <c r="RGH36" s="12"/>
      <c r="RGI36" s="12"/>
      <c r="RGJ36" s="12"/>
      <c r="RGK36" s="12"/>
      <c r="RGL36" s="12"/>
      <c r="RGM36" s="12"/>
      <c r="RGN36" s="12"/>
      <c r="RGO36" s="12"/>
      <c r="RGP36" s="12"/>
      <c r="RGQ36" s="12"/>
      <c r="RGR36" s="12"/>
      <c r="RGS36" s="12"/>
      <c r="RGT36" s="12"/>
      <c r="RGU36" s="12"/>
      <c r="RGV36" s="12"/>
      <c r="RGW36" s="12"/>
      <c r="RGX36" s="12"/>
      <c r="RGY36" s="12"/>
      <c r="RGZ36" s="12"/>
      <c r="RHA36" s="12"/>
      <c r="RHB36" s="12"/>
      <c r="RHC36" s="12"/>
      <c r="RHD36" s="12"/>
      <c r="RHE36" s="12"/>
      <c r="RHF36" s="12"/>
      <c r="RHG36" s="12"/>
      <c r="RHH36" s="12"/>
      <c r="RHI36" s="12"/>
      <c r="RHJ36" s="12"/>
      <c r="RHK36" s="12"/>
      <c r="RHL36" s="12"/>
      <c r="RHM36" s="12"/>
      <c r="RHN36" s="12"/>
      <c r="RHO36" s="12"/>
      <c r="RHP36" s="12"/>
      <c r="RHQ36" s="12"/>
      <c r="RHR36" s="12"/>
      <c r="RHS36" s="12"/>
      <c r="RHT36" s="12"/>
      <c r="RHU36" s="12"/>
      <c r="RHV36" s="12"/>
      <c r="RHW36" s="12"/>
      <c r="RHX36" s="12"/>
      <c r="RHY36" s="12"/>
      <c r="RHZ36" s="12"/>
      <c r="RIA36" s="12"/>
      <c r="RIB36" s="12"/>
      <c r="RIC36" s="12"/>
      <c r="RID36" s="12"/>
      <c r="RIE36" s="12"/>
      <c r="RIF36" s="12"/>
      <c r="RIG36" s="12"/>
      <c r="RIH36" s="12"/>
      <c r="RII36" s="12"/>
      <c r="RIJ36" s="12"/>
      <c r="RIK36" s="12"/>
      <c r="RIL36" s="12"/>
      <c r="RIM36" s="12"/>
      <c r="RIN36" s="12"/>
      <c r="RIO36" s="12"/>
      <c r="RIP36" s="12"/>
      <c r="RIQ36" s="12"/>
      <c r="RIR36" s="12"/>
      <c r="RIS36" s="12"/>
      <c r="RIT36" s="12"/>
      <c r="RIU36" s="12"/>
      <c r="RIV36" s="12"/>
      <c r="RIW36" s="12"/>
      <c r="RIX36" s="12"/>
      <c r="RIY36" s="12"/>
      <c r="RIZ36" s="12"/>
      <c r="RJA36" s="12"/>
      <c r="RJB36" s="12"/>
      <c r="RJC36" s="12"/>
      <c r="RJD36" s="12"/>
      <c r="RJE36" s="12"/>
      <c r="RJF36" s="12"/>
      <c r="RJG36" s="12"/>
      <c r="RJH36" s="12"/>
      <c r="RJI36" s="12"/>
      <c r="RJJ36" s="12"/>
      <c r="RJK36" s="12"/>
      <c r="RJL36" s="12"/>
      <c r="RJM36" s="12"/>
      <c r="RJN36" s="12"/>
      <c r="RJO36" s="12"/>
      <c r="RJP36" s="12"/>
      <c r="RJQ36" s="12"/>
      <c r="RJR36" s="12"/>
      <c r="RJS36" s="12"/>
      <c r="RJT36" s="12"/>
      <c r="RJU36" s="12"/>
      <c r="RJV36" s="12"/>
      <c r="RJW36" s="12"/>
      <c r="RJX36" s="12"/>
      <c r="RJY36" s="12"/>
      <c r="RJZ36" s="12"/>
      <c r="RKA36" s="12"/>
      <c r="RKB36" s="12"/>
      <c r="RKC36" s="12"/>
      <c r="RKD36" s="12"/>
      <c r="RKE36" s="12"/>
      <c r="RKF36" s="12"/>
      <c r="RKG36" s="12"/>
      <c r="RKH36" s="12"/>
      <c r="RKI36" s="12"/>
      <c r="RKJ36" s="12"/>
      <c r="RKK36" s="12"/>
      <c r="RKL36" s="12"/>
      <c r="RKM36" s="12"/>
      <c r="RKN36" s="12"/>
      <c r="RKO36" s="12"/>
      <c r="RKP36" s="12"/>
      <c r="RKQ36" s="12"/>
      <c r="RKR36" s="12"/>
      <c r="RKS36" s="12"/>
      <c r="RKT36" s="12"/>
      <c r="RKU36" s="12"/>
      <c r="RKV36" s="12"/>
      <c r="RKW36" s="12"/>
      <c r="RKX36" s="12"/>
      <c r="RKY36" s="12"/>
      <c r="RKZ36" s="12"/>
      <c r="RLA36" s="12"/>
      <c r="RLB36" s="12"/>
      <c r="RLC36" s="12"/>
      <c r="RLD36" s="12"/>
      <c r="RLE36" s="12"/>
      <c r="RLF36" s="12"/>
      <c r="RLG36" s="12"/>
      <c r="RLH36" s="12"/>
      <c r="RLI36" s="12"/>
      <c r="RLJ36" s="12"/>
      <c r="RLK36" s="12"/>
      <c r="RLL36" s="12"/>
      <c r="RLM36" s="12"/>
      <c r="RLN36" s="12"/>
      <c r="RLO36" s="12"/>
      <c r="RLP36" s="12"/>
      <c r="RLQ36" s="12"/>
      <c r="RLR36" s="12"/>
      <c r="RLS36" s="12"/>
      <c r="RLT36" s="12"/>
      <c r="RLU36" s="12"/>
      <c r="RLV36" s="12"/>
      <c r="RLW36" s="12"/>
      <c r="RLX36" s="12"/>
      <c r="RLY36" s="12"/>
      <c r="RLZ36" s="12"/>
      <c r="RMA36" s="12"/>
      <c r="RMB36" s="12"/>
      <c r="RMC36" s="12"/>
      <c r="RMD36" s="12"/>
      <c r="RME36" s="12"/>
      <c r="RMF36" s="12"/>
      <c r="RMG36" s="12"/>
      <c r="RMH36" s="12"/>
      <c r="RMI36" s="12"/>
      <c r="RMJ36" s="12"/>
      <c r="RMK36" s="12"/>
      <c r="RML36" s="12"/>
      <c r="RMM36" s="12"/>
      <c r="RMN36" s="12"/>
      <c r="RMO36" s="12"/>
      <c r="RMP36" s="12"/>
      <c r="RMQ36" s="12"/>
      <c r="RMR36" s="12"/>
      <c r="RMS36" s="12"/>
      <c r="RMT36" s="12"/>
      <c r="RMU36" s="12"/>
      <c r="RMV36" s="12"/>
      <c r="RMW36" s="12"/>
      <c r="RMX36" s="12"/>
      <c r="RMY36" s="12"/>
      <c r="RMZ36" s="12"/>
      <c r="RNA36" s="12"/>
      <c r="RNB36" s="12"/>
      <c r="RNC36" s="12"/>
      <c r="RND36" s="12"/>
      <c r="RNE36" s="12"/>
      <c r="RNF36" s="12"/>
      <c r="RNG36" s="12"/>
      <c r="RNH36" s="12"/>
      <c r="RNI36" s="12"/>
      <c r="RNJ36" s="12"/>
      <c r="RNK36" s="12"/>
      <c r="RNL36" s="12"/>
      <c r="RNM36" s="12"/>
      <c r="RNN36" s="12"/>
      <c r="RNO36" s="12"/>
      <c r="RNP36" s="12"/>
      <c r="RNQ36" s="12"/>
      <c r="RNR36" s="12"/>
      <c r="RNS36" s="12"/>
      <c r="RNT36" s="12"/>
      <c r="RNU36" s="12"/>
      <c r="RNV36" s="12"/>
      <c r="RNW36" s="12"/>
      <c r="RNX36" s="12"/>
      <c r="RNY36" s="12"/>
      <c r="RNZ36" s="12"/>
      <c r="ROA36" s="12"/>
      <c r="ROB36" s="12"/>
      <c r="ROC36" s="12"/>
      <c r="ROD36" s="12"/>
      <c r="ROE36" s="12"/>
      <c r="ROF36" s="12"/>
      <c r="ROG36" s="12"/>
      <c r="ROH36" s="12"/>
      <c r="ROI36" s="12"/>
      <c r="ROJ36" s="12"/>
      <c r="ROK36" s="12"/>
      <c r="ROL36" s="12"/>
      <c r="ROM36" s="12"/>
      <c r="RON36" s="12"/>
      <c r="ROO36" s="12"/>
      <c r="ROP36" s="12"/>
      <c r="ROQ36" s="12"/>
      <c r="ROR36" s="12"/>
      <c r="ROS36" s="12"/>
      <c r="ROT36" s="12"/>
      <c r="ROU36" s="12"/>
      <c r="ROV36" s="12"/>
      <c r="ROW36" s="12"/>
      <c r="ROX36" s="12"/>
      <c r="ROY36" s="12"/>
      <c r="ROZ36" s="12"/>
      <c r="RPA36" s="12"/>
      <c r="RPB36" s="12"/>
      <c r="RPC36" s="12"/>
      <c r="RPD36" s="12"/>
      <c r="RPE36" s="12"/>
      <c r="RPF36" s="12"/>
      <c r="RPG36" s="12"/>
      <c r="RPH36" s="12"/>
      <c r="RPI36" s="12"/>
      <c r="RPJ36" s="12"/>
      <c r="RPK36" s="12"/>
      <c r="RPL36" s="12"/>
      <c r="RPM36" s="12"/>
      <c r="RPN36" s="12"/>
      <c r="RPO36" s="12"/>
      <c r="RPP36" s="12"/>
      <c r="RPQ36" s="12"/>
      <c r="RPR36" s="12"/>
      <c r="RPS36" s="12"/>
      <c r="RPT36" s="12"/>
      <c r="RPU36" s="12"/>
      <c r="RPV36" s="12"/>
      <c r="RPW36" s="12"/>
      <c r="RPX36" s="12"/>
      <c r="RPY36" s="12"/>
      <c r="RPZ36" s="12"/>
      <c r="RQA36" s="12"/>
      <c r="RQB36" s="12"/>
      <c r="RQC36" s="12"/>
      <c r="RQD36" s="12"/>
      <c r="RQE36" s="12"/>
      <c r="RQF36" s="12"/>
      <c r="RQG36" s="12"/>
      <c r="RQH36" s="12"/>
      <c r="RQI36" s="12"/>
      <c r="RQJ36" s="12"/>
      <c r="RQK36" s="12"/>
      <c r="RQL36" s="12"/>
      <c r="RQM36" s="12"/>
      <c r="RQN36" s="12"/>
      <c r="RQO36" s="12"/>
      <c r="RQP36" s="12"/>
      <c r="RQQ36" s="12"/>
      <c r="RQR36" s="12"/>
      <c r="RQS36" s="12"/>
      <c r="RQT36" s="12"/>
      <c r="RQU36" s="12"/>
      <c r="RQV36" s="12"/>
      <c r="RQW36" s="12"/>
      <c r="RQX36" s="12"/>
      <c r="RQY36" s="12"/>
      <c r="RQZ36" s="12"/>
      <c r="RRA36" s="12"/>
      <c r="RRB36" s="12"/>
      <c r="RRC36" s="12"/>
      <c r="RRD36" s="12"/>
      <c r="RRE36" s="12"/>
      <c r="RRF36" s="12"/>
      <c r="RRG36" s="12"/>
      <c r="RRH36" s="12"/>
      <c r="RRI36" s="12"/>
      <c r="RRJ36" s="12"/>
      <c r="RRK36" s="12"/>
      <c r="RRL36" s="12"/>
      <c r="RRM36" s="12"/>
      <c r="RRN36" s="12"/>
      <c r="RRO36" s="12"/>
      <c r="RRP36" s="12"/>
      <c r="RRQ36" s="12"/>
      <c r="RRR36" s="12"/>
      <c r="RRS36" s="12"/>
      <c r="RRT36" s="12"/>
      <c r="RRU36" s="12"/>
      <c r="RRV36" s="12"/>
      <c r="RRW36" s="12"/>
      <c r="RRX36" s="12"/>
      <c r="RRY36" s="12"/>
      <c r="RRZ36" s="12"/>
      <c r="RSA36" s="12"/>
      <c r="RSB36" s="12"/>
      <c r="RSC36" s="12"/>
      <c r="RSD36" s="12"/>
      <c r="RSE36" s="12"/>
      <c r="RSF36" s="12"/>
      <c r="RSG36" s="12"/>
      <c r="RSH36" s="12"/>
      <c r="RSI36" s="12"/>
      <c r="RSJ36" s="12"/>
      <c r="RSK36" s="12"/>
      <c r="RSL36" s="12"/>
      <c r="RSM36" s="12"/>
      <c r="RSN36" s="12"/>
      <c r="RSO36" s="12"/>
      <c r="RSP36" s="12"/>
      <c r="RSQ36" s="12"/>
      <c r="RSR36" s="12"/>
      <c r="RSS36" s="12"/>
      <c r="RST36" s="12"/>
      <c r="RSU36" s="12"/>
      <c r="RSV36" s="12"/>
      <c r="RSW36" s="12"/>
      <c r="RSX36" s="12"/>
      <c r="RSY36" s="12"/>
      <c r="RSZ36" s="12"/>
      <c r="RTA36" s="12"/>
      <c r="RTB36" s="12"/>
      <c r="RTC36" s="12"/>
      <c r="RTD36" s="12"/>
      <c r="RTE36" s="12"/>
      <c r="RTF36" s="12"/>
      <c r="RTG36" s="12"/>
      <c r="RTH36" s="12"/>
      <c r="RTI36" s="12"/>
      <c r="RTJ36" s="12"/>
      <c r="RTK36" s="12"/>
      <c r="RTL36" s="12"/>
      <c r="RTM36" s="12"/>
      <c r="RTN36" s="12"/>
      <c r="RTO36" s="12"/>
      <c r="RTP36" s="12"/>
      <c r="RTQ36" s="12"/>
      <c r="RTR36" s="12"/>
      <c r="RTS36" s="12"/>
      <c r="RTT36" s="12"/>
      <c r="RTU36" s="12"/>
      <c r="RTV36" s="12"/>
      <c r="RTW36" s="12"/>
      <c r="RTX36" s="12"/>
      <c r="RTY36" s="12"/>
      <c r="RTZ36" s="12"/>
      <c r="RUA36" s="12"/>
      <c r="RUB36" s="12"/>
      <c r="RUC36" s="12"/>
      <c r="RUD36" s="12"/>
      <c r="RUE36" s="12"/>
      <c r="RUF36" s="12"/>
      <c r="RUG36" s="12"/>
      <c r="RUH36" s="12"/>
      <c r="RUI36" s="12"/>
      <c r="RUJ36" s="12"/>
      <c r="RUK36" s="12"/>
      <c r="RUL36" s="12"/>
      <c r="RUM36" s="12"/>
      <c r="RUN36" s="12"/>
      <c r="RUO36" s="12"/>
      <c r="RUP36" s="12"/>
      <c r="RUQ36" s="12"/>
      <c r="RUR36" s="12"/>
      <c r="RUS36" s="12"/>
      <c r="RUT36" s="12"/>
      <c r="RUU36" s="12"/>
      <c r="RUV36" s="12"/>
      <c r="RUW36" s="12"/>
      <c r="RUX36" s="12"/>
      <c r="RUY36" s="12"/>
      <c r="RUZ36" s="12"/>
      <c r="RVA36" s="12"/>
      <c r="RVB36" s="12"/>
      <c r="RVC36" s="12"/>
      <c r="RVD36" s="12"/>
      <c r="RVE36" s="12"/>
      <c r="RVF36" s="12"/>
      <c r="RVG36" s="12"/>
      <c r="RVH36" s="12"/>
      <c r="RVI36" s="12"/>
      <c r="RVJ36" s="12"/>
      <c r="RVK36" s="12"/>
      <c r="RVL36" s="12"/>
      <c r="RVM36" s="12"/>
      <c r="RVN36" s="12"/>
      <c r="RVO36" s="12"/>
      <c r="RVP36" s="12"/>
      <c r="RVQ36" s="12"/>
      <c r="RVR36" s="12"/>
      <c r="RVS36" s="12"/>
      <c r="RVT36" s="12"/>
      <c r="RVU36" s="12"/>
      <c r="RVV36" s="12"/>
      <c r="RVW36" s="12"/>
      <c r="RVX36" s="12"/>
      <c r="RVY36" s="12"/>
      <c r="RVZ36" s="12"/>
      <c r="RWA36" s="12"/>
      <c r="RWB36" s="12"/>
      <c r="RWC36" s="12"/>
      <c r="RWD36" s="12"/>
      <c r="RWE36" s="12"/>
      <c r="RWF36" s="12"/>
      <c r="RWG36" s="12"/>
      <c r="RWH36" s="12"/>
      <c r="RWI36" s="12"/>
      <c r="RWJ36" s="12"/>
      <c r="RWK36" s="12"/>
      <c r="RWL36" s="12"/>
      <c r="RWM36" s="12"/>
      <c r="RWN36" s="12"/>
      <c r="RWO36" s="12"/>
      <c r="RWP36" s="12"/>
      <c r="RWQ36" s="12"/>
      <c r="RWR36" s="12"/>
      <c r="RWS36" s="12"/>
      <c r="RWT36" s="12"/>
      <c r="RWU36" s="12"/>
      <c r="RWV36" s="12"/>
      <c r="RWW36" s="12"/>
      <c r="RWX36" s="12"/>
      <c r="RWY36" s="12"/>
      <c r="RWZ36" s="12"/>
      <c r="RXA36" s="12"/>
      <c r="RXB36" s="12"/>
      <c r="RXC36" s="12"/>
      <c r="RXD36" s="12"/>
      <c r="RXE36" s="12"/>
      <c r="RXF36" s="12"/>
      <c r="RXG36" s="12"/>
      <c r="RXH36" s="12"/>
      <c r="RXI36" s="12"/>
      <c r="RXJ36" s="12"/>
      <c r="RXK36" s="12"/>
      <c r="RXL36" s="12"/>
      <c r="RXM36" s="12"/>
      <c r="RXN36" s="12"/>
      <c r="RXO36" s="12"/>
      <c r="RXP36" s="12"/>
      <c r="RXQ36" s="12"/>
      <c r="RXR36" s="12"/>
      <c r="RXS36" s="12"/>
      <c r="RXT36" s="12"/>
      <c r="RXU36" s="12"/>
      <c r="RXV36" s="12"/>
      <c r="RXW36" s="12"/>
      <c r="RXX36" s="12"/>
      <c r="RXY36" s="12"/>
      <c r="RXZ36" s="12"/>
      <c r="RYA36" s="12"/>
      <c r="RYB36" s="12"/>
      <c r="RYC36" s="12"/>
      <c r="RYD36" s="12"/>
      <c r="RYE36" s="12"/>
      <c r="RYF36" s="12"/>
      <c r="RYG36" s="12"/>
      <c r="RYH36" s="12"/>
      <c r="RYI36" s="12"/>
      <c r="RYJ36" s="12"/>
      <c r="RYK36" s="12"/>
      <c r="RYL36" s="12"/>
      <c r="RYM36" s="12"/>
      <c r="RYN36" s="12"/>
      <c r="RYO36" s="12"/>
      <c r="RYP36" s="12"/>
      <c r="RYQ36" s="12"/>
      <c r="RYR36" s="12"/>
      <c r="RYS36" s="12"/>
      <c r="RYT36" s="12"/>
      <c r="RYU36" s="12"/>
      <c r="RYV36" s="12"/>
      <c r="RYW36" s="12"/>
      <c r="RYX36" s="12"/>
      <c r="RYY36" s="12"/>
      <c r="RYZ36" s="12"/>
      <c r="RZA36" s="12"/>
      <c r="RZB36" s="12"/>
      <c r="RZC36" s="12"/>
      <c r="RZD36" s="12"/>
      <c r="RZE36" s="12"/>
      <c r="RZF36" s="12"/>
      <c r="RZG36" s="12"/>
      <c r="RZH36" s="12"/>
      <c r="RZI36" s="12"/>
      <c r="RZJ36" s="12"/>
      <c r="RZK36" s="12"/>
      <c r="RZL36" s="12"/>
      <c r="RZM36" s="12"/>
      <c r="RZN36" s="12"/>
      <c r="RZO36" s="12"/>
      <c r="RZP36" s="12"/>
      <c r="RZQ36" s="12"/>
      <c r="RZR36" s="12"/>
      <c r="RZS36" s="12"/>
      <c r="RZT36" s="12"/>
      <c r="RZU36" s="12"/>
      <c r="RZV36" s="12"/>
      <c r="RZW36" s="12"/>
      <c r="RZX36" s="12"/>
      <c r="RZY36" s="12"/>
      <c r="RZZ36" s="12"/>
      <c r="SAA36" s="12"/>
      <c r="SAB36" s="12"/>
      <c r="SAC36" s="12"/>
      <c r="SAD36" s="12"/>
      <c r="SAE36" s="12"/>
      <c r="SAF36" s="12"/>
      <c r="SAG36" s="12"/>
      <c r="SAH36" s="12"/>
      <c r="SAI36" s="12"/>
      <c r="SAJ36" s="12"/>
      <c r="SAK36" s="12"/>
      <c r="SAL36" s="12"/>
      <c r="SAM36" s="12"/>
      <c r="SAN36" s="12"/>
      <c r="SAO36" s="12"/>
      <c r="SAP36" s="12"/>
      <c r="SAQ36" s="12"/>
      <c r="SAR36" s="12"/>
      <c r="SAS36" s="12"/>
      <c r="SAT36" s="12"/>
      <c r="SAU36" s="12"/>
      <c r="SAV36" s="12"/>
      <c r="SAW36" s="12"/>
      <c r="SAX36" s="12"/>
      <c r="SAY36" s="12"/>
      <c r="SAZ36" s="12"/>
      <c r="SBA36" s="12"/>
      <c r="SBB36" s="12"/>
      <c r="SBC36" s="12"/>
      <c r="SBD36" s="12"/>
      <c r="SBE36" s="12"/>
      <c r="SBF36" s="12"/>
      <c r="SBG36" s="12"/>
      <c r="SBH36" s="12"/>
      <c r="SBI36" s="12"/>
      <c r="SBJ36" s="12"/>
      <c r="SBK36" s="12"/>
      <c r="SBL36" s="12"/>
      <c r="SBM36" s="12"/>
      <c r="SBN36" s="12"/>
      <c r="SBO36" s="12"/>
      <c r="SBP36" s="12"/>
      <c r="SBQ36" s="12"/>
      <c r="SBR36" s="12"/>
      <c r="SBS36" s="12"/>
      <c r="SBT36" s="12"/>
      <c r="SBU36" s="12"/>
      <c r="SBV36" s="12"/>
      <c r="SBW36" s="12"/>
      <c r="SBX36" s="12"/>
      <c r="SBY36" s="12"/>
      <c r="SBZ36" s="12"/>
      <c r="SCA36" s="12"/>
      <c r="SCB36" s="12"/>
      <c r="SCC36" s="12"/>
      <c r="SCD36" s="12"/>
      <c r="SCE36" s="12"/>
      <c r="SCF36" s="12"/>
      <c r="SCG36" s="12"/>
      <c r="SCH36" s="12"/>
      <c r="SCI36" s="12"/>
      <c r="SCJ36" s="12"/>
      <c r="SCK36" s="12"/>
      <c r="SCL36" s="12"/>
      <c r="SCM36" s="12"/>
      <c r="SCN36" s="12"/>
      <c r="SCO36" s="12"/>
      <c r="SCP36" s="12"/>
      <c r="SCQ36" s="12"/>
      <c r="SCR36" s="12"/>
      <c r="SCS36" s="12"/>
      <c r="SCT36" s="12"/>
      <c r="SCU36" s="12"/>
      <c r="SCV36" s="12"/>
      <c r="SCW36" s="12"/>
      <c r="SCX36" s="12"/>
      <c r="SCY36" s="12"/>
      <c r="SCZ36" s="12"/>
      <c r="SDA36" s="12"/>
      <c r="SDB36" s="12"/>
      <c r="SDC36" s="12"/>
      <c r="SDD36" s="12"/>
      <c r="SDE36" s="12"/>
      <c r="SDF36" s="12"/>
      <c r="SDG36" s="12"/>
      <c r="SDH36" s="12"/>
      <c r="SDI36" s="12"/>
      <c r="SDJ36" s="12"/>
      <c r="SDK36" s="12"/>
      <c r="SDL36" s="12"/>
      <c r="SDM36" s="12"/>
      <c r="SDN36" s="12"/>
      <c r="SDO36" s="12"/>
      <c r="SDP36" s="12"/>
      <c r="SDQ36" s="12"/>
      <c r="SDR36" s="12"/>
      <c r="SDS36" s="12"/>
      <c r="SDT36" s="12"/>
      <c r="SDU36" s="12"/>
      <c r="SDV36" s="12"/>
      <c r="SDW36" s="12"/>
      <c r="SDX36" s="12"/>
      <c r="SDY36" s="12"/>
      <c r="SDZ36" s="12"/>
      <c r="SEA36" s="12"/>
      <c r="SEB36" s="12"/>
      <c r="SEC36" s="12"/>
      <c r="SED36" s="12"/>
      <c r="SEE36" s="12"/>
      <c r="SEF36" s="12"/>
      <c r="SEG36" s="12"/>
      <c r="SEH36" s="12"/>
      <c r="SEI36" s="12"/>
      <c r="SEJ36" s="12"/>
      <c r="SEK36" s="12"/>
      <c r="SEL36" s="12"/>
      <c r="SEM36" s="12"/>
      <c r="SEN36" s="12"/>
      <c r="SEO36" s="12"/>
      <c r="SEP36" s="12"/>
      <c r="SEQ36" s="12"/>
      <c r="SER36" s="12"/>
      <c r="SES36" s="12"/>
      <c r="SET36" s="12"/>
      <c r="SEU36" s="12"/>
      <c r="SEV36" s="12"/>
      <c r="SEW36" s="12"/>
      <c r="SEX36" s="12"/>
      <c r="SEY36" s="12"/>
      <c r="SEZ36" s="12"/>
      <c r="SFA36" s="12"/>
      <c r="SFB36" s="12"/>
      <c r="SFC36" s="12"/>
      <c r="SFD36" s="12"/>
      <c r="SFE36" s="12"/>
      <c r="SFF36" s="12"/>
      <c r="SFG36" s="12"/>
      <c r="SFH36" s="12"/>
      <c r="SFI36" s="12"/>
      <c r="SFJ36" s="12"/>
      <c r="SFK36" s="12"/>
      <c r="SFL36" s="12"/>
      <c r="SFM36" s="12"/>
      <c r="SFN36" s="12"/>
      <c r="SFO36" s="12"/>
      <c r="SFP36" s="12"/>
      <c r="SFQ36" s="12"/>
      <c r="SFR36" s="12"/>
      <c r="SFS36" s="12"/>
      <c r="SFT36" s="12"/>
      <c r="SFU36" s="12"/>
      <c r="SFV36" s="12"/>
      <c r="SFW36" s="12"/>
      <c r="SFX36" s="12"/>
      <c r="SFY36" s="12"/>
      <c r="SFZ36" s="12"/>
      <c r="SGA36" s="12"/>
      <c r="SGB36" s="12"/>
      <c r="SGC36" s="12"/>
      <c r="SGD36" s="12"/>
      <c r="SGE36" s="12"/>
      <c r="SGF36" s="12"/>
      <c r="SGG36" s="12"/>
      <c r="SGH36" s="12"/>
      <c r="SGI36" s="12"/>
      <c r="SGJ36" s="12"/>
      <c r="SGK36" s="12"/>
      <c r="SGL36" s="12"/>
      <c r="SGM36" s="12"/>
      <c r="SGN36" s="12"/>
      <c r="SGO36" s="12"/>
      <c r="SGP36" s="12"/>
      <c r="SGQ36" s="12"/>
      <c r="SGR36" s="12"/>
      <c r="SGS36" s="12"/>
      <c r="SGT36" s="12"/>
      <c r="SGU36" s="12"/>
      <c r="SGV36" s="12"/>
      <c r="SGW36" s="12"/>
      <c r="SGX36" s="12"/>
      <c r="SGY36" s="12"/>
      <c r="SGZ36" s="12"/>
      <c r="SHA36" s="12"/>
      <c r="SHB36" s="12"/>
      <c r="SHC36" s="12"/>
      <c r="SHD36" s="12"/>
      <c r="SHE36" s="12"/>
      <c r="SHF36" s="12"/>
      <c r="SHG36" s="12"/>
      <c r="SHH36" s="12"/>
      <c r="SHI36" s="12"/>
      <c r="SHJ36" s="12"/>
      <c r="SHK36" s="12"/>
      <c r="SHL36" s="12"/>
      <c r="SHM36" s="12"/>
      <c r="SHN36" s="12"/>
      <c r="SHO36" s="12"/>
      <c r="SHP36" s="12"/>
      <c r="SHQ36" s="12"/>
      <c r="SHR36" s="12"/>
      <c r="SHS36" s="12"/>
      <c r="SHT36" s="12"/>
      <c r="SHU36" s="12"/>
      <c r="SHV36" s="12"/>
      <c r="SHW36" s="12"/>
      <c r="SHX36" s="12"/>
      <c r="SHY36" s="12"/>
      <c r="SHZ36" s="12"/>
      <c r="SIA36" s="12"/>
      <c r="SIB36" s="12"/>
      <c r="SIC36" s="12"/>
      <c r="SID36" s="12"/>
      <c r="SIE36" s="12"/>
      <c r="SIF36" s="12"/>
      <c r="SIG36" s="12"/>
      <c r="SIH36" s="12"/>
      <c r="SII36" s="12"/>
      <c r="SIJ36" s="12"/>
      <c r="SIK36" s="12"/>
      <c r="SIL36" s="12"/>
      <c r="SIM36" s="12"/>
      <c r="SIN36" s="12"/>
      <c r="SIO36" s="12"/>
      <c r="SIP36" s="12"/>
      <c r="SIQ36" s="12"/>
      <c r="SIR36" s="12"/>
      <c r="SIS36" s="12"/>
      <c r="SIT36" s="12"/>
      <c r="SIU36" s="12"/>
      <c r="SIV36" s="12"/>
      <c r="SIW36" s="12"/>
      <c r="SIX36" s="12"/>
      <c r="SIY36" s="12"/>
      <c r="SIZ36" s="12"/>
      <c r="SJA36" s="12"/>
      <c r="SJB36" s="12"/>
      <c r="SJC36" s="12"/>
      <c r="SJD36" s="12"/>
      <c r="SJE36" s="12"/>
      <c r="SJF36" s="12"/>
      <c r="SJG36" s="12"/>
      <c r="SJH36" s="12"/>
      <c r="SJI36" s="12"/>
      <c r="SJJ36" s="12"/>
      <c r="SJK36" s="12"/>
      <c r="SJL36" s="12"/>
      <c r="SJM36" s="12"/>
      <c r="SJN36" s="12"/>
      <c r="SJO36" s="12"/>
      <c r="SJP36" s="12"/>
      <c r="SJQ36" s="12"/>
      <c r="SJR36" s="12"/>
      <c r="SJS36" s="12"/>
      <c r="SJT36" s="12"/>
      <c r="SJU36" s="12"/>
      <c r="SJV36" s="12"/>
      <c r="SJW36" s="12"/>
      <c r="SJX36" s="12"/>
      <c r="SJY36" s="12"/>
      <c r="SJZ36" s="12"/>
      <c r="SKA36" s="12"/>
      <c r="SKB36" s="12"/>
      <c r="SKC36" s="12"/>
      <c r="SKD36" s="12"/>
      <c r="SKE36" s="12"/>
      <c r="SKF36" s="12"/>
      <c r="SKG36" s="12"/>
      <c r="SKH36" s="12"/>
      <c r="SKI36" s="12"/>
      <c r="SKJ36" s="12"/>
      <c r="SKK36" s="12"/>
      <c r="SKL36" s="12"/>
      <c r="SKM36" s="12"/>
      <c r="SKN36" s="12"/>
      <c r="SKO36" s="12"/>
      <c r="SKP36" s="12"/>
      <c r="SKQ36" s="12"/>
      <c r="SKR36" s="12"/>
      <c r="SKS36" s="12"/>
      <c r="SKT36" s="12"/>
      <c r="SKU36" s="12"/>
      <c r="SKV36" s="12"/>
      <c r="SKW36" s="12"/>
      <c r="SKX36" s="12"/>
      <c r="SKY36" s="12"/>
      <c r="SKZ36" s="12"/>
      <c r="SLA36" s="12"/>
      <c r="SLB36" s="12"/>
      <c r="SLC36" s="12"/>
      <c r="SLD36" s="12"/>
      <c r="SLE36" s="12"/>
      <c r="SLF36" s="12"/>
      <c r="SLG36" s="12"/>
      <c r="SLH36" s="12"/>
      <c r="SLI36" s="12"/>
      <c r="SLJ36" s="12"/>
      <c r="SLK36" s="12"/>
      <c r="SLL36" s="12"/>
      <c r="SLM36" s="12"/>
      <c r="SLN36" s="12"/>
      <c r="SLO36" s="12"/>
      <c r="SLP36" s="12"/>
      <c r="SLQ36" s="12"/>
      <c r="SLR36" s="12"/>
      <c r="SLS36" s="12"/>
      <c r="SLT36" s="12"/>
      <c r="SLU36" s="12"/>
      <c r="SLV36" s="12"/>
      <c r="SLW36" s="12"/>
      <c r="SLX36" s="12"/>
      <c r="SLY36" s="12"/>
      <c r="SLZ36" s="12"/>
      <c r="SMA36" s="12"/>
      <c r="SMB36" s="12"/>
      <c r="SMC36" s="12"/>
      <c r="SMD36" s="12"/>
      <c r="SME36" s="12"/>
      <c r="SMF36" s="12"/>
      <c r="SMG36" s="12"/>
      <c r="SMH36" s="12"/>
      <c r="SMI36" s="12"/>
      <c r="SMJ36" s="12"/>
      <c r="SMK36" s="12"/>
      <c r="SML36" s="12"/>
      <c r="SMM36" s="12"/>
      <c r="SMN36" s="12"/>
      <c r="SMO36" s="12"/>
      <c r="SMP36" s="12"/>
      <c r="SMQ36" s="12"/>
      <c r="SMR36" s="12"/>
      <c r="SMS36" s="12"/>
      <c r="SMT36" s="12"/>
      <c r="SMU36" s="12"/>
      <c r="SMV36" s="12"/>
      <c r="SMW36" s="12"/>
      <c r="SMX36" s="12"/>
      <c r="SMY36" s="12"/>
      <c r="SMZ36" s="12"/>
      <c r="SNA36" s="12"/>
      <c r="SNB36" s="12"/>
      <c r="SNC36" s="12"/>
      <c r="SND36" s="12"/>
      <c r="SNE36" s="12"/>
      <c r="SNF36" s="12"/>
      <c r="SNG36" s="12"/>
      <c r="SNH36" s="12"/>
      <c r="SNI36" s="12"/>
      <c r="SNJ36" s="12"/>
      <c r="SNK36" s="12"/>
      <c r="SNL36" s="12"/>
      <c r="SNM36" s="12"/>
      <c r="SNN36" s="12"/>
      <c r="SNO36" s="12"/>
      <c r="SNP36" s="12"/>
      <c r="SNQ36" s="12"/>
      <c r="SNR36" s="12"/>
      <c r="SNS36" s="12"/>
      <c r="SNT36" s="12"/>
      <c r="SNU36" s="12"/>
      <c r="SNV36" s="12"/>
      <c r="SNW36" s="12"/>
      <c r="SNX36" s="12"/>
      <c r="SNY36" s="12"/>
      <c r="SNZ36" s="12"/>
      <c r="SOA36" s="12"/>
      <c r="SOB36" s="12"/>
      <c r="SOC36" s="12"/>
      <c r="SOD36" s="12"/>
      <c r="SOE36" s="12"/>
      <c r="SOF36" s="12"/>
      <c r="SOG36" s="12"/>
      <c r="SOH36" s="12"/>
      <c r="SOI36" s="12"/>
      <c r="SOJ36" s="12"/>
      <c r="SOK36" s="12"/>
      <c r="SOL36" s="12"/>
      <c r="SOM36" s="12"/>
      <c r="SON36" s="12"/>
      <c r="SOO36" s="12"/>
      <c r="SOP36" s="12"/>
      <c r="SOQ36" s="12"/>
      <c r="SOR36" s="12"/>
      <c r="SOS36" s="12"/>
      <c r="SOT36" s="12"/>
      <c r="SOU36" s="12"/>
      <c r="SOV36" s="12"/>
      <c r="SOW36" s="12"/>
      <c r="SOX36" s="12"/>
      <c r="SOY36" s="12"/>
      <c r="SOZ36" s="12"/>
      <c r="SPA36" s="12"/>
      <c r="SPB36" s="12"/>
      <c r="SPC36" s="12"/>
      <c r="SPD36" s="12"/>
      <c r="SPE36" s="12"/>
      <c r="SPF36" s="12"/>
      <c r="SPG36" s="12"/>
      <c r="SPH36" s="12"/>
      <c r="SPI36" s="12"/>
      <c r="SPJ36" s="12"/>
      <c r="SPK36" s="12"/>
      <c r="SPL36" s="12"/>
      <c r="SPM36" s="12"/>
      <c r="SPN36" s="12"/>
      <c r="SPO36" s="12"/>
      <c r="SPP36" s="12"/>
      <c r="SPQ36" s="12"/>
      <c r="SPR36" s="12"/>
      <c r="SPS36" s="12"/>
      <c r="SPT36" s="12"/>
      <c r="SPU36" s="12"/>
      <c r="SPV36" s="12"/>
      <c r="SPW36" s="12"/>
      <c r="SPX36" s="12"/>
      <c r="SPY36" s="12"/>
      <c r="SPZ36" s="12"/>
      <c r="SQA36" s="12"/>
      <c r="SQB36" s="12"/>
      <c r="SQC36" s="12"/>
      <c r="SQD36" s="12"/>
      <c r="SQE36" s="12"/>
      <c r="SQF36" s="12"/>
      <c r="SQG36" s="12"/>
      <c r="SQH36" s="12"/>
      <c r="SQI36" s="12"/>
      <c r="SQJ36" s="12"/>
      <c r="SQK36" s="12"/>
      <c r="SQL36" s="12"/>
      <c r="SQM36" s="12"/>
      <c r="SQN36" s="12"/>
      <c r="SQO36" s="12"/>
      <c r="SQP36" s="12"/>
      <c r="SQQ36" s="12"/>
      <c r="SQR36" s="12"/>
      <c r="SQS36" s="12"/>
      <c r="SQT36" s="12"/>
      <c r="SQU36" s="12"/>
      <c r="SQV36" s="12"/>
      <c r="SQW36" s="12"/>
      <c r="SQX36" s="12"/>
      <c r="SQY36" s="12"/>
      <c r="SQZ36" s="12"/>
      <c r="SRA36" s="12"/>
      <c r="SRB36" s="12"/>
      <c r="SRC36" s="12"/>
      <c r="SRD36" s="12"/>
      <c r="SRE36" s="12"/>
      <c r="SRF36" s="12"/>
      <c r="SRG36" s="12"/>
      <c r="SRH36" s="12"/>
      <c r="SRI36" s="12"/>
      <c r="SRJ36" s="12"/>
      <c r="SRK36" s="12"/>
      <c r="SRL36" s="12"/>
      <c r="SRM36" s="12"/>
      <c r="SRN36" s="12"/>
      <c r="SRO36" s="12"/>
      <c r="SRP36" s="12"/>
      <c r="SRQ36" s="12"/>
      <c r="SRR36" s="12"/>
      <c r="SRS36" s="12"/>
      <c r="SRT36" s="12"/>
      <c r="SRU36" s="12"/>
      <c r="SRV36" s="12"/>
      <c r="SRW36" s="12"/>
      <c r="SRX36" s="12"/>
      <c r="SRY36" s="12"/>
      <c r="SRZ36" s="12"/>
      <c r="SSA36" s="12"/>
      <c r="SSB36" s="12"/>
      <c r="SSC36" s="12"/>
      <c r="SSD36" s="12"/>
      <c r="SSE36" s="12"/>
      <c r="SSF36" s="12"/>
      <c r="SSG36" s="12"/>
      <c r="SSH36" s="12"/>
      <c r="SSI36" s="12"/>
      <c r="SSJ36" s="12"/>
      <c r="SSK36" s="12"/>
      <c r="SSL36" s="12"/>
      <c r="SSM36" s="12"/>
      <c r="SSN36" s="12"/>
      <c r="SSO36" s="12"/>
      <c r="SSP36" s="12"/>
      <c r="SSQ36" s="12"/>
      <c r="SSR36" s="12"/>
      <c r="SSS36" s="12"/>
      <c r="SST36" s="12"/>
      <c r="SSU36" s="12"/>
      <c r="SSV36" s="12"/>
      <c r="SSW36" s="12"/>
      <c r="SSX36" s="12"/>
      <c r="SSY36" s="12"/>
      <c r="SSZ36" s="12"/>
      <c r="STA36" s="12"/>
      <c r="STB36" s="12"/>
      <c r="STC36" s="12"/>
      <c r="STD36" s="12"/>
      <c r="STE36" s="12"/>
      <c r="STF36" s="12"/>
      <c r="STG36" s="12"/>
      <c r="STH36" s="12"/>
      <c r="STI36" s="12"/>
      <c r="STJ36" s="12"/>
      <c r="STK36" s="12"/>
      <c r="STL36" s="12"/>
      <c r="STM36" s="12"/>
      <c r="STN36" s="12"/>
      <c r="STO36" s="12"/>
      <c r="STP36" s="12"/>
      <c r="STQ36" s="12"/>
      <c r="STR36" s="12"/>
      <c r="STS36" s="12"/>
      <c r="STT36" s="12"/>
      <c r="STU36" s="12"/>
      <c r="STV36" s="12"/>
      <c r="STW36" s="12"/>
      <c r="STX36" s="12"/>
      <c r="STY36" s="12"/>
      <c r="STZ36" s="12"/>
      <c r="SUA36" s="12"/>
      <c r="SUB36" s="12"/>
      <c r="SUC36" s="12"/>
      <c r="SUD36" s="12"/>
      <c r="SUE36" s="12"/>
      <c r="SUF36" s="12"/>
      <c r="SUG36" s="12"/>
      <c r="SUH36" s="12"/>
      <c r="SUI36" s="12"/>
      <c r="SUJ36" s="12"/>
      <c r="SUK36" s="12"/>
      <c r="SUL36" s="12"/>
      <c r="SUM36" s="12"/>
      <c r="SUN36" s="12"/>
      <c r="SUO36" s="12"/>
      <c r="SUP36" s="12"/>
      <c r="SUQ36" s="12"/>
      <c r="SUR36" s="12"/>
      <c r="SUS36" s="12"/>
      <c r="SUT36" s="12"/>
      <c r="SUU36" s="12"/>
      <c r="SUV36" s="12"/>
      <c r="SUW36" s="12"/>
      <c r="SUX36" s="12"/>
      <c r="SUY36" s="12"/>
      <c r="SUZ36" s="12"/>
      <c r="SVA36" s="12"/>
      <c r="SVB36" s="12"/>
      <c r="SVC36" s="12"/>
      <c r="SVD36" s="12"/>
      <c r="SVE36" s="12"/>
      <c r="SVF36" s="12"/>
      <c r="SVG36" s="12"/>
      <c r="SVH36" s="12"/>
      <c r="SVI36" s="12"/>
      <c r="SVJ36" s="12"/>
      <c r="SVK36" s="12"/>
      <c r="SVL36" s="12"/>
      <c r="SVM36" s="12"/>
      <c r="SVN36" s="12"/>
      <c r="SVO36" s="12"/>
      <c r="SVP36" s="12"/>
      <c r="SVQ36" s="12"/>
      <c r="SVR36" s="12"/>
      <c r="SVS36" s="12"/>
      <c r="SVT36" s="12"/>
      <c r="SVU36" s="12"/>
      <c r="SVV36" s="12"/>
      <c r="SVW36" s="12"/>
      <c r="SVX36" s="12"/>
      <c r="SVY36" s="12"/>
      <c r="SVZ36" s="12"/>
      <c r="SWA36" s="12"/>
      <c r="SWB36" s="12"/>
      <c r="SWC36" s="12"/>
      <c r="SWD36" s="12"/>
      <c r="SWE36" s="12"/>
      <c r="SWF36" s="12"/>
      <c r="SWG36" s="12"/>
      <c r="SWH36" s="12"/>
      <c r="SWI36" s="12"/>
      <c r="SWJ36" s="12"/>
      <c r="SWK36" s="12"/>
      <c r="SWL36" s="12"/>
      <c r="SWM36" s="12"/>
      <c r="SWN36" s="12"/>
      <c r="SWO36" s="12"/>
      <c r="SWP36" s="12"/>
      <c r="SWQ36" s="12"/>
      <c r="SWR36" s="12"/>
      <c r="SWS36" s="12"/>
      <c r="SWT36" s="12"/>
      <c r="SWU36" s="12"/>
      <c r="SWV36" s="12"/>
      <c r="SWW36" s="12"/>
      <c r="SWX36" s="12"/>
      <c r="SWY36" s="12"/>
      <c r="SWZ36" s="12"/>
      <c r="SXA36" s="12"/>
      <c r="SXB36" s="12"/>
      <c r="SXC36" s="12"/>
      <c r="SXD36" s="12"/>
      <c r="SXE36" s="12"/>
      <c r="SXF36" s="12"/>
      <c r="SXG36" s="12"/>
      <c r="SXH36" s="12"/>
      <c r="SXI36" s="12"/>
      <c r="SXJ36" s="12"/>
      <c r="SXK36" s="12"/>
      <c r="SXL36" s="12"/>
      <c r="SXM36" s="12"/>
      <c r="SXN36" s="12"/>
      <c r="SXO36" s="12"/>
      <c r="SXP36" s="12"/>
      <c r="SXQ36" s="12"/>
      <c r="SXR36" s="12"/>
      <c r="SXS36" s="12"/>
      <c r="SXT36" s="12"/>
      <c r="SXU36" s="12"/>
      <c r="SXV36" s="12"/>
      <c r="SXW36" s="12"/>
      <c r="SXX36" s="12"/>
      <c r="SXY36" s="12"/>
      <c r="SXZ36" s="12"/>
      <c r="SYA36" s="12"/>
      <c r="SYB36" s="12"/>
      <c r="SYC36" s="12"/>
      <c r="SYD36" s="12"/>
      <c r="SYE36" s="12"/>
      <c r="SYF36" s="12"/>
      <c r="SYG36" s="12"/>
      <c r="SYH36" s="12"/>
      <c r="SYI36" s="12"/>
      <c r="SYJ36" s="12"/>
      <c r="SYK36" s="12"/>
      <c r="SYL36" s="12"/>
      <c r="SYM36" s="12"/>
      <c r="SYN36" s="12"/>
      <c r="SYO36" s="12"/>
      <c r="SYP36" s="12"/>
      <c r="SYQ36" s="12"/>
      <c r="SYR36" s="12"/>
      <c r="SYS36" s="12"/>
      <c r="SYT36" s="12"/>
      <c r="SYU36" s="12"/>
      <c r="SYV36" s="12"/>
      <c r="SYW36" s="12"/>
      <c r="SYX36" s="12"/>
      <c r="SYY36" s="12"/>
      <c r="SYZ36" s="12"/>
      <c r="SZA36" s="12"/>
      <c r="SZB36" s="12"/>
      <c r="SZC36" s="12"/>
      <c r="SZD36" s="12"/>
      <c r="SZE36" s="12"/>
      <c r="SZF36" s="12"/>
      <c r="SZG36" s="12"/>
      <c r="SZH36" s="12"/>
      <c r="SZI36" s="12"/>
      <c r="SZJ36" s="12"/>
      <c r="SZK36" s="12"/>
      <c r="SZL36" s="12"/>
      <c r="SZM36" s="12"/>
      <c r="SZN36" s="12"/>
      <c r="SZO36" s="12"/>
      <c r="SZP36" s="12"/>
      <c r="SZQ36" s="12"/>
      <c r="SZR36" s="12"/>
      <c r="SZS36" s="12"/>
      <c r="SZT36" s="12"/>
      <c r="SZU36" s="12"/>
      <c r="SZV36" s="12"/>
      <c r="SZW36" s="12"/>
      <c r="SZX36" s="12"/>
      <c r="SZY36" s="12"/>
      <c r="SZZ36" s="12"/>
      <c r="TAA36" s="12"/>
      <c r="TAB36" s="12"/>
      <c r="TAC36" s="12"/>
      <c r="TAD36" s="12"/>
      <c r="TAE36" s="12"/>
      <c r="TAF36" s="12"/>
      <c r="TAG36" s="12"/>
      <c r="TAH36" s="12"/>
      <c r="TAI36" s="12"/>
      <c r="TAJ36" s="12"/>
      <c r="TAK36" s="12"/>
      <c r="TAL36" s="12"/>
      <c r="TAM36" s="12"/>
      <c r="TAN36" s="12"/>
      <c r="TAO36" s="12"/>
      <c r="TAP36" s="12"/>
      <c r="TAQ36" s="12"/>
      <c r="TAR36" s="12"/>
      <c r="TAS36" s="12"/>
      <c r="TAT36" s="12"/>
      <c r="TAU36" s="12"/>
      <c r="TAV36" s="12"/>
      <c r="TAW36" s="12"/>
      <c r="TAX36" s="12"/>
      <c r="TAY36" s="12"/>
      <c r="TAZ36" s="12"/>
      <c r="TBA36" s="12"/>
      <c r="TBB36" s="12"/>
      <c r="TBC36" s="12"/>
      <c r="TBD36" s="12"/>
      <c r="TBE36" s="12"/>
      <c r="TBF36" s="12"/>
      <c r="TBG36" s="12"/>
      <c r="TBH36" s="12"/>
      <c r="TBI36" s="12"/>
      <c r="TBJ36" s="12"/>
      <c r="TBK36" s="12"/>
      <c r="TBL36" s="12"/>
      <c r="TBM36" s="12"/>
      <c r="TBN36" s="12"/>
      <c r="TBO36" s="12"/>
      <c r="TBP36" s="12"/>
      <c r="TBQ36" s="12"/>
      <c r="TBR36" s="12"/>
      <c r="TBS36" s="12"/>
      <c r="TBT36" s="12"/>
      <c r="TBU36" s="12"/>
      <c r="TBV36" s="12"/>
      <c r="TBW36" s="12"/>
      <c r="TBX36" s="12"/>
      <c r="TBY36" s="12"/>
      <c r="TBZ36" s="12"/>
      <c r="TCA36" s="12"/>
      <c r="TCB36" s="12"/>
      <c r="TCC36" s="12"/>
      <c r="TCD36" s="12"/>
      <c r="TCE36" s="12"/>
      <c r="TCF36" s="12"/>
      <c r="TCG36" s="12"/>
      <c r="TCH36" s="12"/>
      <c r="TCI36" s="12"/>
      <c r="TCJ36" s="12"/>
      <c r="TCK36" s="12"/>
      <c r="TCL36" s="12"/>
      <c r="TCM36" s="12"/>
      <c r="TCN36" s="12"/>
      <c r="TCO36" s="12"/>
      <c r="TCP36" s="12"/>
      <c r="TCQ36" s="12"/>
      <c r="TCR36" s="12"/>
      <c r="TCS36" s="12"/>
      <c r="TCT36" s="12"/>
      <c r="TCU36" s="12"/>
      <c r="TCV36" s="12"/>
      <c r="TCW36" s="12"/>
      <c r="TCX36" s="12"/>
      <c r="TCY36" s="12"/>
      <c r="TCZ36" s="12"/>
      <c r="TDA36" s="12"/>
      <c r="TDB36" s="12"/>
      <c r="TDC36" s="12"/>
      <c r="TDD36" s="12"/>
      <c r="TDE36" s="12"/>
      <c r="TDF36" s="12"/>
      <c r="TDG36" s="12"/>
      <c r="TDH36" s="12"/>
      <c r="TDI36" s="12"/>
      <c r="TDJ36" s="12"/>
      <c r="TDK36" s="12"/>
      <c r="TDL36" s="12"/>
      <c r="TDM36" s="12"/>
      <c r="TDN36" s="12"/>
      <c r="TDO36" s="12"/>
      <c r="TDP36" s="12"/>
      <c r="TDQ36" s="12"/>
      <c r="TDR36" s="12"/>
      <c r="TDS36" s="12"/>
      <c r="TDT36" s="12"/>
      <c r="TDU36" s="12"/>
      <c r="TDV36" s="12"/>
      <c r="TDW36" s="12"/>
      <c r="TDX36" s="12"/>
      <c r="TDY36" s="12"/>
      <c r="TDZ36" s="12"/>
      <c r="TEA36" s="12"/>
      <c r="TEB36" s="12"/>
      <c r="TEC36" s="12"/>
      <c r="TED36" s="12"/>
      <c r="TEE36" s="12"/>
      <c r="TEF36" s="12"/>
      <c r="TEG36" s="12"/>
      <c r="TEH36" s="12"/>
      <c r="TEI36" s="12"/>
      <c r="TEJ36" s="12"/>
      <c r="TEK36" s="12"/>
      <c r="TEL36" s="12"/>
      <c r="TEM36" s="12"/>
      <c r="TEN36" s="12"/>
      <c r="TEO36" s="12"/>
      <c r="TEP36" s="12"/>
      <c r="TEQ36" s="12"/>
      <c r="TER36" s="12"/>
      <c r="TES36" s="12"/>
      <c r="TET36" s="12"/>
      <c r="TEU36" s="12"/>
      <c r="TEV36" s="12"/>
      <c r="TEW36" s="12"/>
      <c r="TEX36" s="12"/>
      <c r="TEY36" s="12"/>
      <c r="TEZ36" s="12"/>
      <c r="TFA36" s="12"/>
      <c r="TFB36" s="12"/>
      <c r="TFC36" s="12"/>
      <c r="TFD36" s="12"/>
      <c r="TFE36" s="12"/>
      <c r="TFF36" s="12"/>
      <c r="TFG36" s="12"/>
      <c r="TFH36" s="12"/>
      <c r="TFI36" s="12"/>
      <c r="TFJ36" s="12"/>
      <c r="TFK36" s="12"/>
      <c r="TFL36" s="12"/>
      <c r="TFM36" s="12"/>
      <c r="TFN36" s="12"/>
      <c r="TFO36" s="12"/>
      <c r="TFP36" s="12"/>
      <c r="TFQ36" s="12"/>
      <c r="TFR36" s="12"/>
      <c r="TFS36" s="12"/>
      <c r="TFT36" s="12"/>
      <c r="TFU36" s="12"/>
      <c r="TFV36" s="12"/>
      <c r="TFW36" s="12"/>
      <c r="TFX36" s="12"/>
      <c r="TFY36" s="12"/>
      <c r="TFZ36" s="12"/>
      <c r="TGA36" s="12"/>
      <c r="TGB36" s="12"/>
      <c r="TGC36" s="12"/>
      <c r="TGD36" s="12"/>
      <c r="TGE36" s="12"/>
      <c r="TGF36" s="12"/>
      <c r="TGG36" s="12"/>
      <c r="TGH36" s="12"/>
      <c r="TGI36" s="12"/>
      <c r="TGJ36" s="12"/>
      <c r="TGK36" s="12"/>
      <c r="TGL36" s="12"/>
      <c r="TGM36" s="12"/>
      <c r="TGN36" s="12"/>
      <c r="TGO36" s="12"/>
      <c r="TGP36" s="12"/>
      <c r="TGQ36" s="12"/>
      <c r="TGR36" s="12"/>
      <c r="TGS36" s="12"/>
      <c r="TGT36" s="12"/>
      <c r="TGU36" s="12"/>
      <c r="TGV36" s="12"/>
      <c r="TGW36" s="12"/>
      <c r="TGX36" s="12"/>
      <c r="TGY36" s="12"/>
      <c r="TGZ36" s="12"/>
      <c r="THA36" s="12"/>
      <c r="THB36" s="12"/>
      <c r="THC36" s="12"/>
      <c r="THD36" s="12"/>
      <c r="THE36" s="12"/>
      <c r="THF36" s="12"/>
      <c r="THG36" s="12"/>
      <c r="THH36" s="12"/>
      <c r="THI36" s="12"/>
      <c r="THJ36" s="12"/>
      <c r="THK36" s="12"/>
      <c r="THL36" s="12"/>
      <c r="THM36" s="12"/>
      <c r="THN36" s="12"/>
      <c r="THO36" s="12"/>
      <c r="THP36" s="12"/>
      <c r="THQ36" s="12"/>
      <c r="THR36" s="12"/>
      <c r="THS36" s="12"/>
      <c r="THT36" s="12"/>
      <c r="THU36" s="12"/>
      <c r="THV36" s="12"/>
      <c r="THW36" s="12"/>
      <c r="THX36" s="12"/>
      <c r="THY36" s="12"/>
      <c r="THZ36" s="12"/>
      <c r="TIA36" s="12"/>
      <c r="TIB36" s="12"/>
      <c r="TIC36" s="12"/>
      <c r="TID36" s="12"/>
      <c r="TIE36" s="12"/>
      <c r="TIF36" s="12"/>
      <c r="TIG36" s="12"/>
      <c r="TIH36" s="12"/>
      <c r="TII36" s="12"/>
      <c r="TIJ36" s="12"/>
      <c r="TIK36" s="12"/>
      <c r="TIL36" s="12"/>
      <c r="TIM36" s="12"/>
      <c r="TIN36" s="12"/>
      <c r="TIO36" s="12"/>
      <c r="TIP36" s="12"/>
      <c r="TIQ36" s="12"/>
      <c r="TIR36" s="12"/>
      <c r="TIS36" s="12"/>
      <c r="TIT36" s="12"/>
      <c r="TIU36" s="12"/>
      <c r="TIV36" s="12"/>
      <c r="TIW36" s="12"/>
      <c r="TIX36" s="12"/>
      <c r="TIY36" s="12"/>
      <c r="TIZ36" s="12"/>
      <c r="TJA36" s="12"/>
      <c r="TJB36" s="12"/>
      <c r="TJC36" s="12"/>
      <c r="TJD36" s="12"/>
      <c r="TJE36" s="12"/>
      <c r="TJF36" s="12"/>
      <c r="TJG36" s="12"/>
      <c r="TJH36" s="12"/>
      <c r="TJI36" s="12"/>
      <c r="TJJ36" s="12"/>
      <c r="TJK36" s="12"/>
      <c r="TJL36" s="12"/>
      <c r="TJM36" s="12"/>
      <c r="TJN36" s="12"/>
      <c r="TJO36" s="12"/>
      <c r="TJP36" s="12"/>
      <c r="TJQ36" s="12"/>
      <c r="TJR36" s="12"/>
      <c r="TJS36" s="12"/>
      <c r="TJT36" s="12"/>
      <c r="TJU36" s="12"/>
      <c r="TJV36" s="12"/>
      <c r="TJW36" s="12"/>
      <c r="TJX36" s="12"/>
      <c r="TJY36" s="12"/>
      <c r="TJZ36" s="12"/>
      <c r="TKA36" s="12"/>
      <c r="TKB36" s="12"/>
      <c r="TKC36" s="12"/>
      <c r="TKD36" s="12"/>
      <c r="TKE36" s="12"/>
      <c r="TKF36" s="12"/>
      <c r="TKG36" s="12"/>
      <c r="TKH36" s="12"/>
      <c r="TKI36" s="12"/>
      <c r="TKJ36" s="12"/>
      <c r="TKK36" s="12"/>
      <c r="TKL36" s="12"/>
      <c r="TKM36" s="12"/>
      <c r="TKN36" s="12"/>
      <c r="TKO36" s="12"/>
      <c r="TKP36" s="12"/>
      <c r="TKQ36" s="12"/>
      <c r="TKR36" s="12"/>
      <c r="TKS36" s="12"/>
      <c r="TKT36" s="12"/>
      <c r="TKU36" s="12"/>
      <c r="TKV36" s="12"/>
      <c r="TKW36" s="12"/>
      <c r="TKX36" s="12"/>
      <c r="TKY36" s="12"/>
      <c r="TKZ36" s="12"/>
      <c r="TLA36" s="12"/>
      <c r="TLB36" s="12"/>
      <c r="TLC36" s="12"/>
      <c r="TLD36" s="12"/>
      <c r="TLE36" s="12"/>
      <c r="TLF36" s="12"/>
      <c r="TLG36" s="12"/>
      <c r="TLH36" s="12"/>
      <c r="TLI36" s="12"/>
      <c r="TLJ36" s="12"/>
      <c r="TLK36" s="12"/>
      <c r="TLL36" s="12"/>
      <c r="TLM36" s="12"/>
      <c r="TLN36" s="12"/>
      <c r="TLO36" s="12"/>
      <c r="TLP36" s="12"/>
      <c r="TLQ36" s="12"/>
      <c r="TLR36" s="12"/>
      <c r="TLS36" s="12"/>
      <c r="TLT36" s="12"/>
      <c r="TLU36" s="12"/>
      <c r="TLV36" s="12"/>
      <c r="TLW36" s="12"/>
      <c r="TLX36" s="12"/>
      <c r="TLY36" s="12"/>
      <c r="TLZ36" s="12"/>
      <c r="TMA36" s="12"/>
      <c r="TMB36" s="12"/>
      <c r="TMC36" s="12"/>
      <c r="TMD36" s="12"/>
      <c r="TME36" s="12"/>
      <c r="TMF36" s="12"/>
      <c r="TMG36" s="12"/>
      <c r="TMH36" s="12"/>
      <c r="TMI36" s="12"/>
      <c r="TMJ36" s="12"/>
      <c r="TMK36" s="12"/>
      <c r="TML36" s="12"/>
      <c r="TMM36" s="12"/>
      <c r="TMN36" s="12"/>
      <c r="TMO36" s="12"/>
      <c r="TMP36" s="12"/>
      <c r="TMQ36" s="12"/>
      <c r="TMR36" s="12"/>
      <c r="TMS36" s="12"/>
      <c r="TMT36" s="12"/>
      <c r="TMU36" s="12"/>
      <c r="TMV36" s="12"/>
      <c r="TMW36" s="12"/>
      <c r="TMX36" s="12"/>
      <c r="TMY36" s="12"/>
      <c r="TMZ36" s="12"/>
      <c r="TNA36" s="12"/>
      <c r="TNB36" s="12"/>
      <c r="TNC36" s="12"/>
      <c r="TND36" s="12"/>
      <c r="TNE36" s="12"/>
      <c r="TNF36" s="12"/>
      <c r="TNG36" s="12"/>
      <c r="TNH36" s="12"/>
      <c r="TNI36" s="12"/>
      <c r="TNJ36" s="12"/>
      <c r="TNK36" s="12"/>
      <c r="TNL36" s="12"/>
      <c r="TNM36" s="12"/>
      <c r="TNN36" s="12"/>
      <c r="TNO36" s="12"/>
      <c r="TNP36" s="12"/>
      <c r="TNQ36" s="12"/>
      <c r="TNR36" s="12"/>
      <c r="TNS36" s="12"/>
      <c r="TNT36" s="12"/>
      <c r="TNU36" s="12"/>
      <c r="TNV36" s="12"/>
      <c r="TNW36" s="12"/>
      <c r="TNX36" s="12"/>
      <c r="TNY36" s="12"/>
      <c r="TNZ36" s="12"/>
      <c r="TOA36" s="12"/>
      <c r="TOB36" s="12"/>
      <c r="TOC36" s="12"/>
      <c r="TOD36" s="12"/>
      <c r="TOE36" s="12"/>
      <c r="TOF36" s="12"/>
      <c r="TOG36" s="12"/>
      <c r="TOH36" s="12"/>
      <c r="TOI36" s="12"/>
      <c r="TOJ36" s="12"/>
      <c r="TOK36" s="12"/>
      <c r="TOL36" s="12"/>
      <c r="TOM36" s="12"/>
      <c r="TON36" s="12"/>
      <c r="TOO36" s="12"/>
      <c r="TOP36" s="12"/>
      <c r="TOQ36" s="12"/>
      <c r="TOR36" s="12"/>
      <c r="TOS36" s="12"/>
      <c r="TOT36" s="12"/>
      <c r="TOU36" s="12"/>
      <c r="TOV36" s="12"/>
      <c r="TOW36" s="12"/>
      <c r="TOX36" s="12"/>
      <c r="TOY36" s="12"/>
      <c r="TOZ36" s="12"/>
      <c r="TPA36" s="12"/>
      <c r="TPB36" s="12"/>
      <c r="TPC36" s="12"/>
      <c r="TPD36" s="12"/>
      <c r="TPE36" s="12"/>
      <c r="TPF36" s="12"/>
      <c r="TPG36" s="12"/>
      <c r="TPH36" s="12"/>
      <c r="TPI36" s="12"/>
      <c r="TPJ36" s="12"/>
      <c r="TPK36" s="12"/>
      <c r="TPL36" s="12"/>
      <c r="TPM36" s="12"/>
      <c r="TPN36" s="12"/>
      <c r="TPO36" s="12"/>
      <c r="TPP36" s="12"/>
      <c r="TPQ36" s="12"/>
      <c r="TPR36" s="12"/>
      <c r="TPS36" s="12"/>
      <c r="TPT36" s="12"/>
      <c r="TPU36" s="12"/>
      <c r="TPV36" s="12"/>
      <c r="TPW36" s="12"/>
      <c r="TPX36" s="12"/>
      <c r="TPY36" s="12"/>
      <c r="TPZ36" s="12"/>
      <c r="TQA36" s="12"/>
      <c r="TQB36" s="12"/>
      <c r="TQC36" s="12"/>
      <c r="TQD36" s="12"/>
      <c r="TQE36" s="12"/>
      <c r="TQF36" s="12"/>
      <c r="TQG36" s="12"/>
      <c r="TQH36" s="12"/>
      <c r="TQI36" s="12"/>
      <c r="TQJ36" s="12"/>
      <c r="TQK36" s="12"/>
      <c r="TQL36" s="12"/>
      <c r="TQM36" s="12"/>
      <c r="TQN36" s="12"/>
      <c r="TQO36" s="12"/>
      <c r="TQP36" s="12"/>
      <c r="TQQ36" s="12"/>
      <c r="TQR36" s="12"/>
      <c r="TQS36" s="12"/>
      <c r="TQT36" s="12"/>
      <c r="TQU36" s="12"/>
      <c r="TQV36" s="12"/>
      <c r="TQW36" s="12"/>
      <c r="TQX36" s="12"/>
      <c r="TQY36" s="12"/>
      <c r="TQZ36" s="12"/>
      <c r="TRA36" s="12"/>
      <c r="TRB36" s="12"/>
      <c r="TRC36" s="12"/>
      <c r="TRD36" s="12"/>
      <c r="TRE36" s="12"/>
      <c r="TRF36" s="12"/>
      <c r="TRG36" s="12"/>
      <c r="TRH36" s="12"/>
      <c r="TRI36" s="12"/>
      <c r="TRJ36" s="12"/>
      <c r="TRK36" s="12"/>
      <c r="TRL36" s="12"/>
      <c r="TRM36" s="12"/>
      <c r="TRN36" s="12"/>
      <c r="TRO36" s="12"/>
      <c r="TRP36" s="12"/>
      <c r="TRQ36" s="12"/>
      <c r="TRR36" s="12"/>
      <c r="TRS36" s="12"/>
      <c r="TRT36" s="12"/>
      <c r="TRU36" s="12"/>
      <c r="TRV36" s="12"/>
      <c r="TRW36" s="12"/>
      <c r="TRX36" s="12"/>
      <c r="TRY36" s="12"/>
      <c r="TRZ36" s="12"/>
      <c r="TSA36" s="12"/>
      <c r="TSB36" s="12"/>
      <c r="TSC36" s="12"/>
      <c r="TSD36" s="12"/>
      <c r="TSE36" s="12"/>
      <c r="TSF36" s="12"/>
      <c r="TSG36" s="12"/>
      <c r="TSH36" s="12"/>
      <c r="TSI36" s="12"/>
      <c r="TSJ36" s="12"/>
      <c r="TSK36" s="12"/>
      <c r="TSL36" s="12"/>
      <c r="TSM36" s="12"/>
      <c r="TSN36" s="12"/>
      <c r="TSO36" s="12"/>
      <c r="TSP36" s="12"/>
      <c r="TSQ36" s="12"/>
      <c r="TSR36" s="12"/>
      <c r="TSS36" s="12"/>
      <c r="TST36" s="12"/>
      <c r="TSU36" s="12"/>
      <c r="TSV36" s="12"/>
      <c r="TSW36" s="12"/>
      <c r="TSX36" s="12"/>
      <c r="TSY36" s="12"/>
      <c r="TSZ36" s="12"/>
      <c r="TTA36" s="12"/>
      <c r="TTB36" s="12"/>
      <c r="TTC36" s="12"/>
      <c r="TTD36" s="12"/>
      <c r="TTE36" s="12"/>
      <c r="TTF36" s="12"/>
      <c r="TTG36" s="12"/>
      <c r="TTH36" s="12"/>
      <c r="TTI36" s="12"/>
      <c r="TTJ36" s="12"/>
      <c r="TTK36" s="12"/>
      <c r="TTL36" s="12"/>
      <c r="TTM36" s="12"/>
      <c r="TTN36" s="12"/>
      <c r="TTO36" s="12"/>
      <c r="TTP36" s="12"/>
      <c r="TTQ36" s="12"/>
      <c r="TTR36" s="12"/>
      <c r="TTS36" s="12"/>
      <c r="TTT36" s="12"/>
      <c r="TTU36" s="12"/>
      <c r="TTV36" s="12"/>
      <c r="TTW36" s="12"/>
      <c r="TTX36" s="12"/>
      <c r="TTY36" s="12"/>
      <c r="TTZ36" s="12"/>
      <c r="TUA36" s="12"/>
      <c r="TUB36" s="12"/>
      <c r="TUC36" s="12"/>
      <c r="TUD36" s="12"/>
      <c r="TUE36" s="12"/>
      <c r="TUF36" s="12"/>
      <c r="TUG36" s="12"/>
      <c r="TUH36" s="12"/>
      <c r="TUI36" s="12"/>
      <c r="TUJ36" s="12"/>
      <c r="TUK36" s="12"/>
      <c r="TUL36" s="12"/>
      <c r="TUM36" s="12"/>
      <c r="TUN36" s="12"/>
      <c r="TUO36" s="12"/>
      <c r="TUP36" s="12"/>
      <c r="TUQ36" s="12"/>
      <c r="TUR36" s="12"/>
      <c r="TUS36" s="12"/>
      <c r="TUT36" s="12"/>
      <c r="TUU36" s="12"/>
      <c r="TUV36" s="12"/>
      <c r="TUW36" s="12"/>
      <c r="TUX36" s="12"/>
      <c r="TUY36" s="12"/>
      <c r="TUZ36" s="12"/>
      <c r="TVA36" s="12"/>
      <c r="TVB36" s="12"/>
      <c r="TVC36" s="12"/>
      <c r="TVD36" s="12"/>
      <c r="TVE36" s="12"/>
      <c r="TVF36" s="12"/>
      <c r="TVG36" s="12"/>
      <c r="TVH36" s="12"/>
      <c r="TVI36" s="12"/>
      <c r="TVJ36" s="12"/>
      <c r="TVK36" s="12"/>
      <c r="TVL36" s="12"/>
      <c r="TVM36" s="12"/>
      <c r="TVN36" s="12"/>
      <c r="TVO36" s="12"/>
      <c r="TVP36" s="12"/>
      <c r="TVQ36" s="12"/>
      <c r="TVR36" s="12"/>
      <c r="TVS36" s="12"/>
      <c r="TVT36" s="12"/>
      <c r="TVU36" s="12"/>
      <c r="TVV36" s="12"/>
      <c r="TVW36" s="12"/>
      <c r="TVX36" s="12"/>
      <c r="TVY36" s="12"/>
      <c r="TVZ36" s="12"/>
      <c r="TWA36" s="12"/>
      <c r="TWB36" s="12"/>
      <c r="TWC36" s="12"/>
      <c r="TWD36" s="12"/>
      <c r="TWE36" s="12"/>
      <c r="TWF36" s="12"/>
      <c r="TWG36" s="12"/>
      <c r="TWH36" s="12"/>
      <c r="TWI36" s="12"/>
      <c r="TWJ36" s="12"/>
      <c r="TWK36" s="12"/>
      <c r="TWL36" s="12"/>
      <c r="TWM36" s="12"/>
      <c r="TWN36" s="12"/>
      <c r="TWO36" s="12"/>
      <c r="TWP36" s="12"/>
      <c r="TWQ36" s="12"/>
      <c r="TWR36" s="12"/>
      <c r="TWS36" s="12"/>
      <c r="TWT36" s="12"/>
      <c r="TWU36" s="12"/>
      <c r="TWV36" s="12"/>
      <c r="TWW36" s="12"/>
      <c r="TWX36" s="12"/>
      <c r="TWY36" s="12"/>
      <c r="TWZ36" s="12"/>
      <c r="TXA36" s="12"/>
      <c r="TXB36" s="12"/>
      <c r="TXC36" s="12"/>
      <c r="TXD36" s="12"/>
      <c r="TXE36" s="12"/>
      <c r="TXF36" s="12"/>
      <c r="TXG36" s="12"/>
      <c r="TXH36" s="12"/>
      <c r="TXI36" s="12"/>
      <c r="TXJ36" s="12"/>
      <c r="TXK36" s="12"/>
      <c r="TXL36" s="12"/>
      <c r="TXM36" s="12"/>
      <c r="TXN36" s="12"/>
      <c r="TXO36" s="12"/>
      <c r="TXP36" s="12"/>
      <c r="TXQ36" s="12"/>
      <c r="TXR36" s="12"/>
      <c r="TXS36" s="12"/>
      <c r="TXT36" s="12"/>
      <c r="TXU36" s="12"/>
      <c r="TXV36" s="12"/>
      <c r="TXW36" s="12"/>
      <c r="TXX36" s="12"/>
      <c r="TXY36" s="12"/>
      <c r="TXZ36" s="12"/>
      <c r="TYA36" s="12"/>
      <c r="TYB36" s="12"/>
      <c r="TYC36" s="12"/>
      <c r="TYD36" s="12"/>
      <c r="TYE36" s="12"/>
      <c r="TYF36" s="12"/>
      <c r="TYG36" s="12"/>
      <c r="TYH36" s="12"/>
      <c r="TYI36" s="12"/>
      <c r="TYJ36" s="12"/>
      <c r="TYK36" s="12"/>
      <c r="TYL36" s="12"/>
      <c r="TYM36" s="12"/>
      <c r="TYN36" s="12"/>
      <c r="TYO36" s="12"/>
      <c r="TYP36" s="12"/>
      <c r="TYQ36" s="12"/>
      <c r="TYR36" s="12"/>
      <c r="TYS36" s="12"/>
      <c r="TYT36" s="12"/>
      <c r="TYU36" s="12"/>
      <c r="TYV36" s="12"/>
      <c r="TYW36" s="12"/>
      <c r="TYX36" s="12"/>
      <c r="TYY36" s="12"/>
      <c r="TYZ36" s="12"/>
      <c r="TZA36" s="12"/>
      <c r="TZB36" s="12"/>
      <c r="TZC36" s="12"/>
      <c r="TZD36" s="12"/>
      <c r="TZE36" s="12"/>
      <c r="TZF36" s="12"/>
      <c r="TZG36" s="12"/>
      <c r="TZH36" s="12"/>
      <c r="TZI36" s="12"/>
      <c r="TZJ36" s="12"/>
      <c r="TZK36" s="12"/>
      <c r="TZL36" s="12"/>
      <c r="TZM36" s="12"/>
      <c r="TZN36" s="12"/>
      <c r="TZO36" s="12"/>
      <c r="TZP36" s="12"/>
      <c r="TZQ36" s="12"/>
      <c r="TZR36" s="12"/>
      <c r="TZS36" s="12"/>
      <c r="TZT36" s="12"/>
      <c r="TZU36" s="12"/>
      <c r="TZV36" s="12"/>
      <c r="TZW36" s="12"/>
      <c r="TZX36" s="12"/>
      <c r="TZY36" s="12"/>
      <c r="TZZ36" s="12"/>
      <c r="UAA36" s="12"/>
      <c r="UAB36" s="12"/>
      <c r="UAC36" s="12"/>
      <c r="UAD36" s="12"/>
      <c r="UAE36" s="12"/>
      <c r="UAF36" s="12"/>
      <c r="UAG36" s="12"/>
      <c r="UAH36" s="12"/>
      <c r="UAI36" s="12"/>
      <c r="UAJ36" s="12"/>
      <c r="UAK36" s="12"/>
      <c r="UAL36" s="12"/>
      <c r="UAM36" s="12"/>
      <c r="UAN36" s="12"/>
      <c r="UAO36" s="12"/>
      <c r="UAP36" s="12"/>
      <c r="UAQ36" s="12"/>
      <c r="UAR36" s="12"/>
      <c r="UAS36" s="12"/>
      <c r="UAT36" s="12"/>
      <c r="UAU36" s="12"/>
      <c r="UAV36" s="12"/>
      <c r="UAW36" s="12"/>
      <c r="UAX36" s="12"/>
      <c r="UAY36" s="12"/>
      <c r="UAZ36" s="12"/>
      <c r="UBA36" s="12"/>
      <c r="UBB36" s="12"/>
      <c r="UBC36" s="12"/>
      <c r="UBD36" s="12"/>
      <c r="UBE36" s="12"/>
      <c r="UBF36" s="12"/>
      <c r="UBG36" s="12"/>
      <c r="UBH36" s="12"/>
      <c r="UBI36" s="12"/>
      <c r="UBJ36" s="12"/>
      <c r="UBK36" s="12"/>
      <c r="UBL36" s="12"/>
      <c r="UBM36" s="12"/>
      <c r="UBN36" s="12"/>
      <c r="UBO36" s="12"/>
      <c r="UBP36" s="12"/>
      <c r="UBQ36" s="12"/>
      <c r="UBR36" s="12"/>
      <c r="UBS36" s="12"/>
      <c r="UBT36" s="12"/>
      <c r="UBU36" s="12"/>
      <c r="UBV36" s="12"/>
      <c r="UBW36" s="12"/>
      <c r="UBX36" s="12"/>
      <c r="UBY36" s="12"/>
      <c r="UBZ36" s="12"/>
      <c r="UCA36" s="12"/>
      <c r="UCB36" s="12"/>
      <c r="UCC36" s="12"/>
      <c r="UCD36" s="12"/>
      <c r="UCE36" s="12"/>
      <c r="UCF36" s="12"/>
      <c r="UCG36" s="12"/>
      <c r="UCH36" s="12"/>
      <c r="UCI36" s="12"/>
      <c r="UCJ36" s="12"/>
      <c r="UCK36" s="12"/>
      <c r="UCL36" s="12"/>
      <c r="UCM36" s="12"/>
      <c r="UCN36" s="12"/>
      <c r="UCO36" s="12"/>
      <c r="UCP36" s="12"/>
      <c r="UCQ36" s="12"/>
      <c r="UCR36" s="12"/>
      <c r="UCS36" s="12"/>
      <c r="UCT36" s="12"/>
      <c r="UCU36" s="12"/>
      <c r="UCV36" s="12"/>
      <c r="UCW36" s="12"/>
      <c r="UCX36" s="12"/>
      <c r="UCY36" s="12"/>
      <c r="UCZ36" s="12"/>
      <c r="UDA36" s="12"/>
      <c r="UDB36" s="12"/>
      <c r="UDC36" s="12"/>
      <c r="UDD36" s="12"/>
      <c r="UDE36" s="12"/>
      <c r="UDF36" s="12"/>
      <c r="UDG36" s="12"/>
      <c r="UDH36" s="12"/>
      <c r="UDI36" s="12"/>
      <c r="UDJ36" s="12"/>
      <c r="UDK36" s="12"/>
      <c r="UDL36" s="12"/>
      <c r="UDM36" s="12"/>
      <c r="UDN36" s="12"/>
      <c r="UDO36" s="12"/>
      <c r="UDP36" s="12"/>
      <c r="UDQ36" s="12"/>
      <c r="UDR36" s="12"/>
      <c r="UDS36" s="12"/>
      <c r="UDT36" s="12"/>
      <c r="UDU36" s="12"/>
      <c r="UDV36" s="12"/>
      <c r="UDW36" s="12"/>
      <c r="UDX36" s="12"/>
      <c r="UDY36" s="12"/>
      <c r="UDZ36" s="12"/>
      <c r="UEA36" s="12"/>
      <c r="UEB36" s="12"/>
      <c r="UEC36" s="12"/>
      <c r="UED36" s="12"/>
      <c r="UEE36" s="12"/>
      <c r="UEF36" s="12"/>
      <c r="UEG36" s="12"/>
      <c r="UEH36" s="12"/>
      <c r="UEI36" s="12"/>
      <c r="UEJ36" s="12"/>
      <c r="UEK36" s="12"/>
      <c r="UEL36" s="12"/>
      <c r="UEM36" s="12"/>
      <c r="UEN36" s="12"/>
      <c r="UEO36" s="12"/>
      <c r="UEP36" s="12"/>
      <c r="UEQ36" s="12"/>
      <c r="UER36" s="12"/>
      <c r="UES36" s="12"/>
      <c r="UET36" s="12"/>
      <c r="UEU36" s="12"/>
      <c r="UEV36" s="12"/>
      <c r="UEW36" s="12"/>
      <c r="UEX36" s="12"/>
      <c r="UEY36" s="12"/>
      <c r="UEZ36" s="12"/>
      <c r="UFA36" s="12"/>
      <c r="UFB36" s="12"/>
      <c r="UFC36" s="12"/>
      <c r="UFD36" s="12"/>
      <c r="UFE36" s="12"/>
      <c r="UFF36" s="12"/>
      <c r="UFG36" s="12"/>
      <c r="UFH36" s="12"/>
      <c r="UFI36" s="12"/>
      <c r="UFJ36" s="12"/>
      <c r="UFK36" s="12"/>
      <c r="UFL36" s="12"/>
      <c r="UFM36" s="12"/>
      <c r="UFN36" s="12"/>
      <c r="UFO36" s="12"/>
      <c r="UFP36" s="12"/>
      <c r="UFQ36" s="12"/>
      <c r="UFR36" s="12"/>
      <c r="UFS36" s="12"/>
      <c r="UFT36" s="12"/>
      <c r="UFU36" s="12"/>
      <c r="UFV36" s="12"/>
      <c r="UFW36" s="12"/>
      <c r="UFX36" s="12"/>
      <c r="UFY36" s="12"/>
      <c r="UFZ36" s="12"/>
      <c r="UGA36" s="12"/>
      <c r="UGB36" s="12"/>
      <c r="UGC36" s="12"/>
      <c r="UGD36" s="12"/>
      <c r="UGE36" s="12"/>
      <c r="UGF36" s="12"/>
      <c r="UGG36" s="12"/>
      <c r="UGH36" s="12"/>
      <c r="UGI36" s="12"/>
      <c r="UGJ36" s="12"/>
      <c r="UGK36" s="12"/>
      <c r="UGL36" s="12"/>
      <c r="UGM36" s="12"/>
      <c r="UGN36" s="12"/>
      <c r="UGO36" s="12"/>
      <c r="UGP36" s="12"/>
      <c r="UGQ36" s="12"/>
      <c r="UGR36" s="12"/>
      <c r="UGS36" s="12"/>
      <c r="UGT36" s="12"/>
      <c r="UGU36" s="12"/>
      <c r="UGV36" s="12"/>
      <c r="UGW36" s="12"/>
      <c r="UGX36" s="12"/>
      <c r="UGY36" s="12"/>
      <c r="UGZ36" s="12"/>
      <c r="UHA36" s="12"/>
      <c r="UHB36" s="12"/>
      <c r="UHC36" s="12"/>
      <c r="UHD36" s="12"/>
      <c r="UHE36" s="12"/>
      <c r="UHF36" s="12"/>
      <c r="UHG36" s="12"/>
      <c r="UHH36" s="12"/>
      <c r="UHI36" s="12"/>
      <c r="UHJ36" s="12"/>
      <c r="UHK36" s="12"/>
      <c r="UHL36" s="12"/>
      <c r="UHM36" s="12"/>
      <c r="UHN36" s="12"/>
      <c r="UHO36" s="12"/>
      <c r="UHP36" s="12"/>
      <c r="UHQ36" s="12"/>
      <c r="UHR36" s="12"/>
      <c r="UHS36" s="12"/>
      <c r="UHT36" s="12"/>
      <c r="UHU36" s="12"/>
      <c r="UHV36" s="12"/>
      <c r="UHW36" s="12"/>
      <c r="UHX36" s="12"/>
      <c r="UHY36" s="12"/>
      <c r="UHZ36" s="12"/>
      <c r="UIA36" s="12"/>
      <c r="UIB36" s="12"/>
      <c r="UIC36" s="12"/>
      <c r="UID36" s="12"/>
      <c r="UIE36" s="12"/>
      <c r="UIF36" s="12"/>
      <c r="UIG36" s="12"/>
      <c r="UIH36" s="12"/>
      <c r="UII36" s="12"/>
      <c r="UIJ36" s="12"/>
      <c r="UIK36" s="12"/>
      <c r="UIL36" s="12"/>
      <c r="UIM36" s="12"/>
      <c r="UIN36" s="12"/>
      <c r="UIO36" s="12"/>
      <c r="UIP36" s="12"/>
      <c r="UIQ36" s="12"/>
      <c r="UIR36" s="12"/>
      <c r="UIS36" s="12"/>
      <c r="UIT36" s="12"/>
      <c r="UIU36" s="12"/>
      <c r="UIV36" s="12"/>
      <c r="UIW36" s="12"/>
      <c r="UIX36" s="12"/>
      <c r="UIY36" s="12"/>
      <c r="UIZ36" s="12"/>
      <c r="UJA36" s="12"/>
      <c r="UJB36" s="12"/>
      <c r="UJC36" s="12"/>
      <c r="UJD36" s="12"/>
      <c r="UJE36" s="12"/>
      <c r="UJF36" s="12"/>
      <c r="UJG36" s="12"/>
      <c r="UJH36" s="12"/>
      <c r="UJI36" s="12"/>
      <c r="UJJ36" s="12"/>
      <c r="UJK36" s="12"/>
      <c r="UJL36" s="12"/>
      <c r="UJM36" s="12"/>
      <c r="UJN36" s="12"/>
      <c r="UJO36" s="12"/>
      <c r="UJP36" s="12"/>
      <c r="UJQ36" s="12"/>
      <c r="UJR36" s="12"/>
      <c r="UJS36" s="12"/>
      <c r="UJT36" s="12"/>
      <c r="UJU36" s="12"/>
      <c r="UJV36" s="12"/>
      <c r="UJW36" s="12"/>
      <c r="UJX36" s="12"/>
      <c r="UJY36" s="12"/>
      <c r="UJZ36" s="12"/>
      <c r="UKA36" s="12"/>
      <c r="UKB36" s="12"/>
      <c r="UKC36" s="12"/>
      <c r="UKD36" s="12"/>
      <c r="UKE36" s="12"/>
      <c r="UKF36" s="12"/>
      <c r="UKG36" s="12"/>
      <c r="UKH36" s="12"/>
      <c r="UKI36" s="12"/>
      <c r="UKJ36" s="12"/>
      <c r="UKK36" s="12"/>
      <c r="UKL36" s="12"/>
      <c r="UKM36" s="12"/>
      <c r="UKN36" s="12"/>
      <c r="UKO36" s="12"/>
      <c r="UKP36" s="12"/>
      <c r="UKQ36" s="12"/>
      <c r="UKR36" s="12"/>
      <c r="UKS36" s="12"/>
      <c r="UKT36" s="12"/>
      <c r="UKU36" s="12"/>
      <c r="UKV36" s="12"/>
      <c r="UKW36" s="12"/>
      <c r="UKX36" s="12"/>
      <c r="UKY36" s="12"/>
      <c r="UKZ36" s="12"/>
      <c r="ULA36" s="12"/>
      <c r="ULB36" s="12"/>
      <c r="ULC36" s="12"/>
      <c r="ULD36" s="12"/>
      <c r="ULE36" s="12"/>
      <c r="ULF36" s="12"/>
      <c r="ULG36" s="12"/>
      <c r="ULH36" s="12"/>
      <c r="ULI36" s="12"/>
      <c r="ULJ36" s="12"/>
      <c r="ULK36" s="12"/>
      <c r="ULL36" s="12"/>
      <c r="ULM36" s="12"/>
      <c r="ULN36" s="12"/>
      <c r="ULO36" s="12"/>
      <c r="ULP36" s="12"/>
      <c r="ULQ36" s="12"/>
      <c r="ULR36" s="12"/>
      <c r="ULS36" s="12"/>
      <c r="ULT36" s="12"/>
      <c r="ULU36" s="12"/>
      <c r="ULV36" s="12"/>
      <c r="ULW36" s="12"/>
      <c r="ULX36" s="12"/>
      <c r="ULY36" s="12"/>
      <c r="ULZ36" s="12"/>
      <c r="UMA36" s="12"/>
      <c r="UMB36" s="12"/>
      <c r="UMC36" s="12"/>
      <c r="UMD36" s="12"/>
      <c r="UME36" s="12"/>
      <c r="UMF36" s="12"/>
      <c r="UMG36" s="12"/>
      <c r="UMH36" s="12"/>
      <c r="UMI36" s="12"/>
      <c r="UMJ36" s="12"/>
      <c r="UMK36" s="12"/>
      <c r="UML36" s="12"/>
      <c r="UMM36" s="12"/>
      <c r="UMN36" s="12"/>
      <c r="UMO36" s="12"/>
      <c r="UMP36" s="12"/>
      <c r="UMQ36" s="12"/>
      <c r="UMR36" s="12"/>
      <c r="UMS36" s="12"/>
      <c r="UMT36" s="12"/>
      <c r="UMU36" s="12"/>
      <c r="UMV36" s="12"/>
      <c r="UMW36" s="12"/>
      <c r="UMX36" s="12"/>
      <c r="UMY36" s="12"/>
      <c r="UMZ36" s="12"/>
      <c r="UNA36" s="12"/>
      <c r="UNB36" s="12"/>
      <c r="UNC36" s="12"/>
      <c r="UND36" s="12"/>
      <c r="UNE36" s="12"/>
      <c r="UNF36" s="12"/>
      <c r="UNG36" s="12"/>
      <c r="UNH36" s="12"/>
      <c r="UNI36" s="12"/>
      <c r="UNJ36" s="12"/>
      <c r="UNK36" s="12"/>
      <c r="UNL36" s="12"/>
      <c r="UNM36" s="12"/>
      <c r="UNN36" s="12"/>
      <c r="UNO36" s="12"/>
      <c r="UNP36" s="12"/>
      <c r="UNQ36" s="12"/>
      <c r="UNR36" s="12"/>
      <c r="UNS36" s="12"/>
      <c r="UNT36" s="12"/>
      <c r="UNU36" s="12"/>
      <c r="UNV36" s="12"/>
      <c r="UNW36" s="12"/>
      <c r="UNX36" s="12"/>
      <c r="UNY36" s="12"/>
      <c r="UNZ36" s="12"/>
      <c r="UOA36" s="12"/>
      <c r="UOB36" s="12"/>
      <c r="UOC36" s="12"/>
      <c r="UOD36" s="12"/>
      <c r="UOE36" s="12"/>
      <c r="UOF36" s="12"/>
      <c r="UOG36" s="12"/>
      <c r="UOH36" s="12"/>
      <c r="UOI36" s="12"/>
      <c r="UOJ36" s="12"/>
      <c r="UOK36" s="12"/>
      <c r="UOL36" s="12"/>
      <c r="UOM36" s="12"/>
      <c r="UON36" s="12"/>
      <c r="UOO36" s="12"/>
      <c r="UOP36" s="12"/>
      <c r="UOQ36" s="12"/>
      <c r="UOR36" s="12"/>
      <c r="UOS36" s="12"/>
      <c r="UOT36" s="12"/>
      <c r="UOU36" s="12"/>
      <c r="UOV36" s="12"/>
      <c r="UOW36" s="12"/>
      <c r="UOX36" s="12"/>
      <c r="UOY36" s="12"/>
      <c r="UOZ36" s="12"/>
      <c r="UPA36" s="12"/>
      <c r="UPB36" s="12"/>
      <c r="UPC36" s="12"/>
      <c r="UPD36" s="12"/>
      <c r="UPE36" s="12"/>
      <c r="UPF36" s="12"/>
      <c r="UPG36" s="12"/>
      <c r="UPH36" s="12"/>
      <c r="UPI36" s="12"/>
      <c r="UPJ36" s="12"/>
      <c r="UPK36" s="12"/>
      <c r="UPL36" s="12"/>
      <c r="UPM36" s="12"/>
      <c r="UPN36" s="12"/>
      <c r="UPO36" s="12"/>
      <c r="UPP36" s="12"/>
      <c r="UPQ36" s="12"/>
      <c r="UPR36" s="12"/>
      <c r="UPS36" s="12"/>
      <c r="UPT36" s="12"/>
      <c r="UPU36" s="12"/>
      <c r="UPV36" s="12"/>
      <c r="UPW36" s="12"/>
      <c r="UPX36" s="12"/>
      <c r="UPY36" s="12"/>
      <c r="UPZ36" s="12"/>
      <c r="UQA36" s="12"/>
      <c r="UQB36" s="12"/>
      <c r="UQC36" s="12"/>
      <c r="UQD36" s="12"/>
      <c r="UQE36" s="12"/>
      <c r="UQF36" s="12"/>
      <c r="UQG36" s="12"/>
      <c r="UQH36" s="12"/>
      <c r="UQI36" s="12"/>
      <c r="UQJ36" s="12"/>
      <c r="UQK36" s="12"/>
      <c r="UQL36" s="12"/>
      <c r="UQM36" s="12"/>
      <c r="UQN36" s="12"/>
      <c r="UQO36" s="12"/>
      <c r="UQP36" s="12"/>
      <c r="UQQ36" s="12"/>
      <c r="UQR36" s="12"/>
      <c r="UQS36" s="12"/>
      <c r="UQT36" s="12"/>
      <c r="UQU36" s="12"/>
      <c r="UQV36" s="12"/>
      <c r="UQW36" s="12"/>
      <c r="UQX36" s="12"/>
      <c r="UQY36" s="12"/>
      <c r="UQZ36" s="12"/>
      <c r="URA36" s="12"/>
      <c r="URB36" s="12"/>
      <c r="URC36" s="12"/>
      <c r="URD36" s="12"/>
      <c r="URE36" s="12"/>
      <c r="URF36" s="12"/>
      <c r="URG36" s="12"/>
      <c r="URH36" s="12"/>
      <c r="URI36" s="12"/>
      <c r="URJ36" s="12"/>
      <c r="URK36" s="12"/>
      <c r="URL36" s="12"/>
      <c r="URM36" s="12"/>
      <c r="URN36" s="12"/>
      <c r="URO36" s="12"/>
      <c r="URP36" s="12"/>
      <c r="URQ36" s="12"/>
      <c r="URR36" s="12"/>
      <c r="URS36" s="12"/>
      <c r="URT36" s="12"/>
      <c r="URU36" s="12"/>
      <c r="URV36" s="12"/>
      <c r="URW36" s="12"/>
      <c r="URX36" s="12"/>
      <c r="URY36" s="12"/>
      <c r="URZ36" s="12"/>
      <c r="USA36" s="12"/>
      <c r="USB36" s="12"/>
      <c r="USC36" s="12"/>
      <c r="USD36" s="12"/>
      <c r="USE36" s="12"/>
      <c r="USF36" s="12"/>
      <c r="USG36" s="12"/>
      <c r="USH36" s="12"/>
      <c r="USI36" s="12"/>
      <c r="USJ36" s="12"/>
      <c r="USK36" s="12"/>
      <c r="USL36" s="12"/>
      <c r="USM36" s="12"/>
      <c r="USN36" s="12"/>
      <c r="USO36" s="12"/>
      <c r="USP36" s="12"/>
      <c r="USQ36" s="12"/>
      <c r="USR36" s="12"/>
      <c r="USS36" s="12"/>
      <c r="UST36" s="12"/>
      <c r="USU36" s="12"/>
      <c r="USV36" s="12"/>
      <c r="USW36" s="12"/>
      <c r="USX36" s="12"/>
      <c r="USY36" s="12"/>
      <c r="USZ36" s="12"/>
      <c r="UTA36" s="12"/>
      <c r="UTB36" s="12"/>
      <c r="UTC36" s="12"/>
      <c r="UTD36" s="12"/>
      <c r="UTE36" s="12"/>
      <c r="UTF36" s="12"/>
      <c r="UTG36" s="12"/>
      <c r="UTH36" s="12"/>
      <c r="UTI36" s="12"/>
      <c r="UTJ36" s="12"/>
      <c r="UTK36" s="12"/>
      <c r="UTL36" s="12"/>
      <c r="UTM36" s="12"/>
      <c r="UTN36" s="12"/>
      <c r="UTO36" s="12"/>
      <c r="UTP36" s="12"/>
      <c r="UTQ36" s="12"/>
      <c r="UTR36" s="12"/>
      <c r="UTS36" s="12"/>
      <c r="UTT36" s="12"/>
      <c r="UTU36" s="12"/>
      <c r="UTV36" s="12"/>
      <c r="UTW36" s="12"/>
      <c r="UTX36" s="12"/>
      <c r="UTY36" s="12"/>
      <c r="UTZ36" s="12"/>
      <c r="UUA36" s="12"/>
      <c r="UUB36" s="12"/>
      <c r="UUC36" s="12"/>
      <c r="UUD36" s="12"/>
      <c r="UUE36" s="12"/>
      <c r="UUF36" s="12"/>
      <c r="UUG36" s="12"/>
      <c r="UUH36" s="12"/>
      <c r="UUI36" s="12"/>
      <c r="UUJ36" s="12"/>
      <c r="UUK36" s="12"/>
      <c r="UUL36" s="12"/>
      <c r="UUM36" s="12"/>
      <c r="UUN36" s="12"/>
      <c r="UUO36" s="12"/>
      <c r="UUP36" s="12"/>
      <c r="UUQ36" s="12"/>
      <c r="UUR36" s="12"/>
      <c r="UUS36" s="12"/>
      <c r="UUT36" s="12"/>
      <c r="UUU36" s="12"/>
      <c r="UUV36" s="12"/>
      <c r="UUW36" s="12"/>
      <c r="UUX36" s="12"/>
      <c r="UUY36" s="12"/>
      <c r="UUZ36" s="12"/>
      <c r="UVA36" s="12"/>
      <c r="UVB36" s="12"/>
      <c r="UVC36" s="12"/>
      <c r="UVD36" s="12"/>
      <c r="UVE36" s="12"/>
      <c r="UVF36" s="12"/>
      <c r="UVG36" s="12"/>
      <c r="UVH36" s="12"/>
      <c r="UVI36" s="12"/>
      <c r="UVJ36" s="12"/>
      <c r="UVK36" s="12"/>
      <c r="UVL36" s="12"/>
      <c r="UVM36" s="12"/>
      <c r="UVN36" s="12"/>
      <c r="UVO36" s="12"/>
      <c r="UVP36" s="12"/>
      <c r="UVQ36" s="12"/>
      <c r="UVR36" s="12"/>
      <c r="UVS36" s="12"/>
      <c r="UVT36" s="12"/>
      <c r="UVU36" s="12"/>
      <c r="UVV36" s="12"/>
      <c r="UVW36" s="12"/>
      <c r="UVX36" s="12"/>
      <c r="UVY36" s="12"/>
      <c r="UVZ36" s="12"/>
      <c r="UWA36" s="12"/>
      <c r="UWB36" s="12"/>
      <c r="UWC36" s="12"/>
      <c r="UWD36" s="12"/>
      <c r="UWE36" s="12"/>
      <c r="UWF36" s="12"/>
      <c r="UWG36" s="12"/>
      <c r="UWH36" s="12"/>
      <c r="UWI36" s="12"/>
      <c r="UWJ36" s="12"/>
      <c r="UWK36" s="12"/>
      <c r="UWL36" s="12"/>
      <c r="UWM36" s="12"/>
      <c r="UWN36" s="12"/>
      <c r="UWO36" s="12"/>
      <c r="UWP36" s="12"/>
      <c r="UWQ36" s="12"/>
      <c r="UWR36" s="12"/>
      <c r="UWS36" s="12"/>
      <c r="UWT36" s="12"/>
      <c r="UWU36" s="12"/>
      <c r="UWV36" s="12"/>
      <c r="UWW36" s="12"/>
      <c r="UWX36" s="12"/>
      <c r="UWY36" s="12"/>
      <c r="UWZ36" s="12"/>
      <c r="UXA36" s="12"/>
      <c r="UXB36" s="12"/>
      <c r="UXC36" s="12"/>
      <c r="UXD36" s="12"/>
      <c r="UXE36" s="12"/>
      <c r="UXF36" s="12"/>
      <c r="UXG36" s="12"/>
      <c r="UXH36" s="12"/>
      <c r="UXI36" s="12"/>
      <c r="UXJ36" s="12"/>
      <c r="UXK36" s="12"/>
      <c r="UXL36" s="12"/>
      <c r="UXM36" s="12"/>
      <c r="UXN36" s="12"/>
      <c r="UXO36" s="12"/>
      <c r="UXP36" s="12"/>
      <c r="UXQ36" s="12"/>
      <c r="UXR36" s="12"/>
      <c r="UXS36" s="12"/>
      <c r="UXT36" s="12"/>
      <c r="UXU36" s="12"/>
      <c r="UXV36" s="12"/>
      <c r="UXW36" s="12"/>
      <c r="UXX36" s="12"/>
      <c r="UXY36" s="12"/>
      <c r="UXZ36" s="12"/>
      <c r="UYA36" s="12"/>
      <c r="UYB36" s="12"/>
      <c r="UYC36" s="12"/>
      <c r="UYD36" s="12"/>
      <c r="UYE36" s="12"/>
      <c r="UYF36" s="12"/>
      <c r="UYG36" s="12"/>
      <c r="UYH36" s="12"/>
      <c r="UYI36" s="12"/>
      <c r="UYJ36" s="12"/>
      <c r="UYK36" s="12"/>
      <c r="UYL36" s="12"/>
      <c r="UYM36" s="12"/>
      <c r="UYN36" s="12"/>
      <c r="UYO36" s="12"/>
      <c r="UYP36" s="12"/>
      <c r="UYQ36" s="12"/>
      <c r="UYR36" s="12"/>
      <c r="UYS36" s="12"/>
      <c r="UYT36" s="12"/>
      <c r="UYU36" s="12"/>
      <c r="UYV36" s="12"/>
      <c r="UYW36" s="12"/>
      <c r="UYX36" s="12"/>
      <c r="UYY36" s="12"/>
      <c r="UYZ36" s="12"/>
      <c r="UZA36" s="12"/>
      <c r="UZB36" s="12"/>
      <c r="UZC36" s="12"/>
      <c r="UZD36" s="12"/>
      <c r="UZE36" s="12"/>
      <c r="UZF36" s="12"/>
      <c r="UZG36" s="12"/>
      <c r="UZH36" s="12"/>
      <c r="UZI36" s="12"/>
      <c r="UZJ36" s="12"/>
      <c r="UZK36" s="12"/>
      <c r="UZL36" s="12"/>
      <c r="UZM36" s="12"/>
      <c r="UZN36" s="12"/>
      <c r="UZO36" s="12"/>
      <c r="UZP36" s="12"/>
      <c r="UZQ36" s="12"/>
      <c r="UZR36" s="12"/>
      <c r="UZS36" s="12"/>
      <c r="UZT36" s="12"/>
      <c r="UZU36" s="12"/>
      <c r="UZV36" s="12"/>
      <c r="UZW36" s="12"/>
      <c r="UZX36" s="12"/>
      <c r="UZY36" s="12"/>
      <c r="UZZ36" s="12"/>
      <c r="VAA36" s="12"/>
      <c r="VAB36" s="12"/>
      <c r="VAC36" s="12"/>
      <c r="VAD36" s="12"/>
      <c r="VAE36" s="12"/>
      <c r="VAF36" s="12"/>
      <c r="VAG36" s="12"/>
      <c r="VAH36" s="12"/>
      <c r="VAI36" s="12"/>
      <c r="VAJ36" s="12"/>
      <c r="VAK36" s="12"/>
      <c r="VAL36" s="12"/>
      <c r="VAM36" s="12"/>
      <c r="VAN36" s="12"/>
      <c r="VAO36" s="12"/>
      <c r="VAP36" s="12"/>
      <c r="VAQ36" s="12"/>
      <c r="VAR36" s="12"/>
      <c r="VAS36" s="12"/>
      <c r="VAT36" s="12"/>
      <c r="VAU36" s="12"/>
      <c r="VAV36" s="12"/>
      <c r="VAW36" s="12"/>
      <c r="VAX36" s="12"/>
      <c r="VAY36" s="12"/>
      <c r="VAZ36" s="12"/>
      <c r="VBA36" s="12"/>
      <c r="VBB36" s="12"/>
      <c r="VBC36" s="12"/>
      <c r="VBD36" s="12"/>
      <c r="VBE36" s="12"/>
      <c r="VBF36" s="12"/>
      <c r="VBG36" s="12"/>
      <c r="VBH36" s="12"/>
      <c r="VBI36" s="12"/>
      <c r="VBJ36" s="12"/>
      <c r="VBK36" s="12"/>
      <c r="VBL36" s="12"/>
      <c r="VBM36" s="12"/>
      <c r="VBN36" s="12"/>
      <c r="VBO36" s="12"/>
      <c r="VBP36" s="12"/>
      <c r="VBQ36" s="12"/>
      <c r="VBR36" s="12"/>
      <c r="VBS36" s="12"/>
      <c r="VBT36" s="12"/>
      <c r="VBU36" s="12"/>
      <c r="VBV36" s="12"/>
      <c r="VBW36" s="12"/>
      <c r="VBX36" s="12"/>
      <c r="VBY36" s="12"/>
      <c r="VBZ36" s="12"/>
      <c r="VCA36" s="12"/>
      <c r="VCB36" s="12"/>
      <c r="VCC36" s="12"/>
      <c r="VCD36" s="12"/>
      <c r="VCE36" s="12"/>
      <c r="VCF36" s="12"/>
      <c r="VCG36" s="12"/>
      <c r="VCH36" s="12"/>
      <c r="VCI36" s="12"/>
      <c r="VCJ36" s="12"/>
      <c r="VCK36" s="12"/>
      <c r="VCL36" s="12"/>
      <c r="VCM36" s="12"/>
      <c r="VCN36" s="12"/>
      <c r="VCO36" s="12"/>
      <c r="VCP36" s="12"/>
      <c r="VCQ36" s="12"/>
      <c r="VCR36" s="12"/>
      <c r="VCS36" s="12"/>
      <c r="VCT36" s="12"/>
      <c r="VCU36" s="12"/>
      <c r="VCV36" s="12"/>
      <c r="VCW36" s="12"/>
      <c r="VCX36" s="12"/>
      <c r="VCY36" s="12"/>
      <c r="VCZ36" s="12"/>
      <c r="VDA36" s="12"/>
      <c r="VDB36" s="12"/>
      <c r="VDC36" s="12"/>
      <c r="VDD36" s="12"/>
      <c r="VDE36" s="12"/>
      <c r="VDF36" s="12"/>
      <c r="VDG36" s="12"/>
      <c r="VDH36" s="12"/>
      <c r="VDI36" s="12"/>
      <c r="VDJ36" s="12"/>
      <c r="VDK36" s="12"/>
      <c r="VDL36" s="12"/>
      <c r="VDM36" s="12"/>
      <c r="VDN36" s="12"/>
      <c r="VDO36" s="12"/>
      <c r="VDP36" s="12"/>
      <c r="VDQ36" s="12"/>
      <c r="VDR36" s="12"/>
      <c r="VDS36" s="12"/>
      <c r="VDT36" s="12"/>
      <c r="VDU36" s="12"/>
      <c r="VDV36" s="12"/>
      <c r="VDW36" s="12"/>
      <c r="VDX36" s="12"/>
      <c r="VDY36" s="12"/>
      <c r="VDZ36" s="12"/>
      <c r="VEA36" s="12"/>
      <c r="VEB36" s="12"/>
      <c r="VEC36" s="12"/>
      <c r="VED36" s="12"/>
      <c r="VEE36" s="12"/>
      <c r="VEF36" s="12"/>
      <c r="VEG36" s="12"/>
      <c r="VEH36" s="12"/>
      <c r="VEI36" s="12"/>
      <c r="VEJ36" s="12"/>
      <c r="VEK36" s="12"/>
      <c r="VEL36" s="12"/>
      <c r="VEM36" s="12"/>
      <c r="VEN36" s="12"/>
      <c r="VEO36" s="12"/>
      <c r="VEP36" s="12"/>
      <c r="VEQ36" s="12"/>
      <c r="VER36" s="12"/>
      <c r="VES36" s="12"/>
      <c r="VET36" s="12"/>
      <c r="VEU36" s="12"/>
      <c r="VEV36" s="12"/>
      <c r="VEW36" s="12"/>
      <c r="VEX36" s="12"/>
      <c r="VEY36" s="12"/>
      <c r="VEZ36" s="12"/>
      <c r="VFA36" s="12"/>
      <c r="VFB36" s="12"/>
      <c r="VFC36" s="12"/>
      <c r="VFD36" s="12"/>
      <c r="VFE36" s="12"/>
      <c r="VFF36" s="12"/>
      <c r="VFG36" s="12"/>
      <c r="VFH36" s="12"/>
      <c r="VFI36" s="12"/>
      <c r="VFJ36" s="12"/>
      <c r="VFK36" s="12"/>
      <c r="VFL36" s="12"/>
      <c r="VFM36" s="12"/>
      <c r="VFN36" s="12"/>
      <c r="VFO36" s="12"/>
      <c r="VFP36" s="12"/>
      <c r="VFQ36" s="12"/>
      <c r="VFR36" s="12"/>
      <c r="VFS36" s="12"/>
      <c r="VFT36" s="12"/>
      <c r="VFU36" s="12"/>
      <c r="VFV36" s="12"/>
      <c r="VFW36" s="12"/>
      <c r="VFX36" s="12"/>
      <c r="VFY36" s="12"/>
      <c r="VFZ36" s="12"/>
      <c r="VGA36" s="12"/>
      <c r="VGB36" s="12"/>
      <c r="VGC36" s="12"/>
      <c r="VGD36" s="12"/>
      <c r="VGE36" s="12"/>
      <c r="VGF36" s="12"/>
      <c r="VGG36" s="12"/>
      <c r="VGH36" s="12"/>
      <c r="VGI36" s="12"/>
      <c r="VGJ36" s="12"/>
      <c r="VGK36" s="12"/>
      <c r="VGL36" s="12"/>
      <c r="VGM36" s="12"/>
      <c r="VGN36" s="12"/>
      <c r="VGO36" s="12"/>
      <c r="VGP36" s="12"/>
      <c r="VGQ36" s="12"/>
      <c r="VGR36" s="12"/>
      <c r="VGS36" s="12"/>
      <c r="VGT36" s="12"/>
      <c r="VGU36" s="12"/>
      <c r="VGV36" s="12"/>
      <c r="VGW36" s="12"/>
      <c r="VGX36" s="12"/>
      <c r="VGY36" s="12"/>
      <c r="VGZ36" s="12"/>
      <c r="VHA36" s="12"/>
      <c r="VHB36" s="12"/>
      <c r="VHC36" s="12"/>
      <c r="VHD36" s="12"/>
      <c r="VHE36" s="12"/>
      <c r="VHF36" s="12"/>
      <c r="VHG36" s="12"/>
      <c r="VHH36" s="12"/>
      <c r="VHI36" s="12"/>
      <c r="VHJ36" s="12"/>
      <c r="VHK36" s="12"/>
      <c r="VHL36" s="12"/>
      <c r="VHM36" s="12"/>
      <c r="VHN36" s="12"/>
      <c r="VHO36" s="12"/>
      <c r="VHP36" s="12"/>
      <c r="VHQ36" s="12"/>
      <c r="VHR36" s="12"/>
      <c r="VHS36" s="12"/>
      <c r="VHT36" s="12"/>
      <c r="VHU36" s="12"/>
      <c r="VHV36" s="12"/>
      <c r="VHW36" s="12"/>
      <c r="VHX36" s="12"/>
      <c r="VHY36" s="12"/>
      <c r="VHZ36" s="12"/>
      <c r="VIA36" s="12"/>
      <c r="VIB36" s="12"/>
      <c r="VIC36" s="12"/>
      <c r="VID36" s="12"/>
      <c r="VIE36" s="12"/>
      <c r="VIF36" s="12"/>
      <c r="VIG36" s="12"/>
      <c r="VIH36" s="12"/>
      <c r="VII36" s="12"/>
      <c r="VIJ36" s="12"/>
      <c r="VIK36" s="12"/>
      <c r="VIL36" s="12"/>
      <c r="VIM36" s="12"/>
      <c r="VIN36" s="12"/>
      <c r="VIO36" s="12"/>
      <c r="VIP36" s="12"/>
      <c r="VIQ36" s="12"/>
      <c r="VIR36" s="12"/>
      <c r="VIS36" s="12"/>
      <c r="VIT36" s="12"/>
      <c r="VIU36" s="12"/>
      <c r="VIV36" s="12"/>
      <c r="VIW36" s="12"/>
      <c r="VIX36" s="12"/>
      <c r="VIY36" s="12"/>
      <c r="VIZ36" s="12"/>
      <c r="VJA36" s="12"/>
      <c r="VJB36" s="12"/>
      <c r="VJC36" s="12"/>
      <c r="VJD36" s="12"/>
      <c r="VJE36" s="12"/>
      <c r="VJF36" s="12"/>
      <c r="VJG36" s="12"/>
      <c r="VJH36" s="12"/>
      <c r="VJI36" s="12"/>
      <c r="VJJ36" s="12"/>
      <c r="VJK36" s="12"/>
      <c r="VJL36" s="12"/>
      <c r="VJM36" s="12"/>
      <c r="VJN36" s="12"/>
      <c r="VJO36" s="12"/>
      <c r="VJP36" s="12"/>
      <c r="VJQ36" s="12"/>
      <c r="VJR36" s="12"/>
      <c r="VJS36" s="12"/>
      <c r="VJT36" s="12"/>
      <c r="VJU36" s="12"/>
      <c r="VJV36" s="12"/>
      <c r="VJW36" s="12"/>
      <c r="VJX36" s="12"/>
      <c r="VJY36" s="12"/>
      <c r="VJZ36" s="12"/>
      <c r="VKA36" s="12"/>
      <c r="VKB36" s="12"/>
      <c r="VKC36" s="12"/>
      <c r="VKD36" s="12"/>
      <c r="VKE36" s="12"/>
      <c r="VKF36" s="12"/>
      <c r="VKG36" s="12"/>
      <c r="VKH36" s="12"/>
      <c r="VKI36" s="12"/>
      <c r="VKJ36" s="12"/>
      <c r="VKK36" s="12"/>
      <c r="VKL36" s="12"/>
      <c r="VKM36" s="12"/>
      <c r="VKN36" s="12"/>
      <c r="VKO36" s="12"/>
      <c r="VKP36" s="12"/>
      <c r="VKQ36" s="12"/>
      <c r="VKR36" s="12"/>
      <c r="VKS36" s="12"/>
      <c r="VKT36" s="12"/>
      <c r="VKU36" s="12"/>
      <c r="VKV36" s="12"/>
      <c r="VKW36" s="12"/>
      <c r="VKX36" s="12"/>
      <c r="VKY36" s="12"/>
      <c r="VKZ36" s="12"/>
      <c r="VLA36" s="12"/>
      <c r="VLB36" s="12"/>
      <c r="VLC36" s="12"/>
      <c r="VLD36" s="12"/>
      <c r="VLE36" s="12"/>
      <c r="VLF36" s="12"/>
      <c r="VLG36" s="12"/>
      <c r="VLH36" s="12"/>
      <c r="VLI36" s="12"/>
      <c r="VLJ36" s="12"/>
      <c r="VLK36" s="12"/>
      <c r="VLL36" s="12"/>
      <c r="VLM36" s="12"/>
      <c r="VLN36" s="12"/>
      <c r="VLO36" s="12"/>
      <c r="VLP36" s="12"/>
      <c r="VLQ36" s="12"/>
      <c r="VLR36" s="12"/>
      <c r="VLS36" s="12"/>
      <c r="VLT36" s="12"/>
      <c r="VLU36" s="12"/>
      <c r="VLV36" s="12"/>
      <c r="VLW36" s="12"/>
      <c r="VLX36" s="12"/>
      <c r="VLY36" s="12"/>
      <c r="VLZ36" s="12"/>
      <c r="VMA36" s="12"/>
      <c r="VMB36" s="12"/>
      <c r="VMC36" s="12"/>
      <c r="VMD36" s="12"/>
      <c r="VME36" s="12"/>
      <c r="VMF36" s="12"/>
      <c r="VMG36" s="12"/>
      <c r="VMH36" s="12"/>
      <c r="VMI36" s="12"/>
      <c r="VMJ36" s="12"/>
      <c r="VMK36" s="12"/>
      <c r="VML36" s="12"/>
      <c r="VMM36" s="12"/>
      <c r="VMN36" s="12"/>
      <c r="VMO36" s="12"/>
      <c r="VMP36" s="12"/>
      <c r="VMQ36" s="12"/>
      <c r="VMR36" s="12"/>
      <c r="VMS36" s="12"/>
      <c r="VMT36" s="12"/>
      <c r="VMU36" s="12"/>
      <c r="VMV36" s="12"/>
      <c r="VMW36" s="12"/>
      <c r="VMX36" s="12"/>
      <c r="VMY36" s="12"/>
      <c r="VMZ36" s="12"/>
      <c r="VNA36" s="12"/>
      <c r="VNB36" s="12"/>
      <c r="VNC36" s="12"/>
      <c r="VND36" s="12"/>
      <c r="VNE36" s="12"/>
      <c r="VNF36" s="12"/>
      <c r="VNG36" s="12"/>
      <c r="VNH36" s="12"/>
      <c r="VNI36" s="12"/>
      <c r="VNJ36" s="12"/>
      <c r="VNK36" s="12"/>
      <c r="VNL36" s="12"/>
      <c r="VNM36" s="12"/>
      <c r="VNN36" s="12"/>
      <c r="VNO36" s="12"/>
      <c r="VNP36" s="12"/>
      <c r="VNQ36" s="12"/>
      <c r="VNR36" s="12"/>
      <c r="VNS36" s="12"/>
      <c r="VNT36" s="12"/>
      <c r="VNU36" s="12"/>
      <c r="VNV36" s="12"/>
      <c r="VNW36" s="12"/>
      <c r="VNX36" s="12"/>
      <c r="VNY36" s="12"/>
      <c r="VNZ36" s="12"/>
      <c r="VOA36" s="12"/>
      <c r="VOB36" s="12"/>
      <c r="VOC36" s="12"/>
      <c r="VOD36" s="12"/>
      <c r="VOE36" s="12"/>
      <c r="VOF36" s="12"/>
      <c r="VOG36" s="12"/>
      <c r="VOH36" s="12"/>
      <c r="VOI36" s="12"/>
      <c r="VOJ36" s="12"/>
      <c r="VOK36" s="12"/>
      <c r="VOL36" s="12"/>
      <c r="VOM36" s="12"/>
      <c r="VON36" s="12"/>
      <c r="VOO36" s="12"/>
      <c r="VOP36" s="12"/>
      <c r="VOQ36" s="12"/>
      <c r="VOR36" s="12"/>
      <c r="VOS36" s="12"/>
      <c r="VOT36" s="12"/>
      <c r="VOU36" s="12"/>
      <c r="VOV36" s="12"/>
      <c r="VOW36" s="12"/>
      <c r="VOX36" s="12"/>
      <c r="VOY36" s="12"/>
      <c r="VOZ36" s="12"/>
      <c r="VPA36" s="12"/>
      <c r="VPB36" s="12"/>
      <c r="VPC36" s="12"/>
      <c r="VPD36" s="12"/>
      <c r="VPE36" s="12"/>
      <c r="VPF36" s="12"/>
      <c r="VPG36" s="12"/>
      <c r="VPH36" s="12"/>
      <c r="VPI36" s="12"/>
      <c r="VPJ36" s="12"/>
      <c r="VPK36" s="12"/>
      <c r="VPL36" s="12"/>
      <c r="VPM36" s="12"/>
      <c r="VPN36" s="12"/>
      <c r="VPO36" s="12"/>
      <c r="VPP36" s="12"/>
      <c r="VPQ36" s="12"/>
      <c r="VPR36" s="12"/>
      <c r="VPS36" s="12"/>
      <c r="VPT36" s="12"/>
      <c r="VPU36" s="12"/>
      <c r="VPV36" s="12"/>
      <c r="VPW36" s="12"/>
      <c r="VPX36" s="12"/>
      <c r="VPY36" s="12"/>
      <c r="VPZ36" s="12"/>
      <c r="VQA36" s="12"/>
      <c r="VQB36" s="12"/>
      <c r="VQC36" s="12"/>
      <c r="VQD36" s="12"/>
      <c r="VQE36" s="12"/>
      <c r="VQF36" s="12"/>
      <c r="VQG36" s="12"/>
      <c r="VQH36" s="12"/>
      <c r="VQI36" s="12"/>
      <c r="VQJ36" s="12"/>
      <c r="VQK36" s="12"/>
      <c r="VQL36" s="12"/>
      <c r="VQM36" s="12"/>
      <c r="VQN36" s="12"/>
      <c r="VQO36" s="12"/>
      <c r="VQP36" s="12"/>
      <c r="VQQ36" s="12"/>
      <c r="VQR36" s="12"/>
      <c r="VQS36" s="12"/>
      <c r="VQT36" s="12"/>
      <c r="VQU36" s="12"/>
      <c r="VQV36" s="12"/>
      <c r="VQW36" s="12"/>
      <c r="VQX36" s="12"/>
      <c r="VQY36" s="12"/>
      <c r="VQZ36" s="12"/>
      <c r="VRA36" s="12"/>
      <c r="VRB36" s="12"/>
      <c r="VRC36" s="12"/>
      <c r="VRD36" s="12"/>
      <c r="VRE36" s="12"/>
      <c r="VRF36" s="12"/>
      <c r="VRG36" s="12"/>
      <c r="VRH36" s="12"/>
      <c r="VRI36" s="12"/>
      <c r="VRJ36" s="12"/>
      <c r="VRK36" s="12"/>
      <c r="VRL36" s="12"/>
      <c r="VRM36" s="12"/>
      <c r="VRN36" s="12"/>
      <c r="VRO36" s="12"/>
      <c r="VRP36" s="12"/>
      <c r="VRQ36" s="12"/>
      <c r="VRR36" s="12"/>
      <c r="VRS36" s="12"/>
      <c r="VRT36" s="12"/>
      <c r="VRU36" s="12"/>
      <c r="VRV36" s="12"/>
      <c r="VRW36" s="12"/>
      <c r="VRX36" s="12"/>
      <c r="VRY36" s="12"/>
      <c r="VRZ36" s="12"/>
      <c r="VSA36" s="12"/>
      <c r="VSB36" s="12"/>
      <c r="VSC36" s="12"/>
      <c r="VSD36" s="12"/>
      <c r="VSE36" s="12"/>
      <c r="VSF36" s="12"/>
      <c r="VSG36" s="12"/>
      <c r="VSH36" s="12"/>
      <c r="VSI36" s="12"/>
      <c r="VSJ36" s="12"/>
      <c r="VSK36" s="12"/>
      <c r="VSL36" s="12"/>
      <c r="VSM36" s="12"/>
      <c r="VSN36" s="12"/>
      <c r="VSO36" s="12"/>
      <c r="VSP36" s="12"/>
      <c r="VSQ36" s="12"/>
      <c r="VSR36" s="12"/>
      <c r="VSS36" s="12"/>
      <c r="VST36" s="12"/>
      <c r="VSU36" s="12"/>
      <c r="VSV36" s="12"/>
      <c r="VSW36" s="12"/>
      <c r="VSX36" s="12"/>
      <c r="VSY36" s="12"/>
      <c r="VSZ36" s="12"/>
      <c r="VTA36" s="12"/>
      <c r="VTB36" s="12"/>
      <c r="VTC36" s="12"/>
      <c r="VTD36" s="12"/>
      <c r="VTE36" s="12"/>
      <c r="VTF36" s="12"/>
      <c r="VTG36" s="12"/>
      <c r="VTH36" s="12"/>
      <c r="VTI36" s="12"/>
      <c r="VTJ36" s="12"/>
      <c r="VTK36" s="12"/>
      <c r="VTL36" s="12"/>
      <c r="VTM36" s="12"/>
      <c r="VTN36" s="12"/>
      <c r="VTO36" s="12"/>
      <c r="VTP36" s="12"/>
      <c r="VTQ36" s="12"/>
      <c r="VTR36" s="12"/>
      <c r="VTS36" s="12"/>
      <c r="VTT36" s="12"/>
      <c r="VTU36" s="12"/>
      <c r="VTV36" s="12"/>
      <c r="VTW36" s="12"/>
      <c r="VTX36" s="12"/>
      <c r="VTY36" s="12"/>
      <c r="VTZ36" s="12"/>
      <c r="VUA36" s="12"/>
      <c r="VUB36" s="12"/>
      <c r="VUC36" s="12"/>
      <c r="VUD36" s="12"/>
      <c r="VUE36" s="12"/>
      <c r="VUF36" s="12"/>
      <c r="VUG36" s="12"/>
      <c r="VUH36" s="12"/>
      <c r="VUI36" s="12"/>
      <c r="VUJ36" s="12"/>
      <c r="VUK36" s="12"/>
      <c r="VUL36" s="12"/>
      <c r="VUM36" s="12"/>
      <c r="VUN36" s="12"/>
      <c r="VUO36" s="12"/>
      <c r="VUP36" s="12"/>
      <c r="VUQ36" s="12"/>
      <c r="VUR36" s="12"/>
      <c r="VUS36" s="12"/>
      <c r="VUT36" s="12"/>
      <c r="VUU36" s="12"/>
      <c r="VUV36" s="12"/>
      <c r="VUW36" s="12"/>
      <c r="VUX36" s="12"/>
      <c r="VUY36" s="12"/>
      <c r="VUZ36" s="12"/>
      <c r="VVA36" s="12"/>
      <c r="VVB36" s="12"/>
      <c r="VVC36" s="12"/>
      <c r="VVD36" s="12"/>
      <c r="VVE36" s="12"/>
      <c r="VVF36" s="12"/>
      <c r="VVG36" s="12"/>
      <c r="VVH36" s="12"/>
      <c r="VVI36" s="12"/>
      <c r="VVJ36" s="12"/>
      <c r="VVK36" s="12"/>
      <c r="VVL36" s="12"/>
      <c r="VVM36" s="12"/>
      <c r="VVN36" s="12"/>
      <c r="VVO36" s="12"/>
      <c r="VVP36" s="12"/>
      <c r="VVQ36" s="12"/>
      <c r="VVR36" s="12"/>
      <c r="VVS36" s="12"/>
      <c r="VVT36" s="12"/>
      <c r="VVU36" s="12"/>
      <c r="VVV36" s="12"/>
      <c r="VVW36" s="12"/>
      <c r="VVX36" s="12"/>
      <c r="VVY36" s="12"/>
      <c r="VVZ36" s="12"/>
      <c r="VWA36" s="12"/>
      <c r="VWB36" s="12"/>
      <c r="VWC36" s="12"/>
      <c r="VWD36" s="12"/>
      <c r="VWE36" s="12"/>
      <c r="VWF36" s="12"/>
      <c r="VWG36" s="12"/>
      <c r="VWH36" s="12"/>
      <c r="VWI36" s="12"/>
      <c r="VWJ36" s="12"/>
      <c r="VWK36" s="12"/>
      <c r="VWL36" s="12"/>
      <c r="VWM36" s="12"/>
      <c r="VWN36" s="12"/>
      <c r="VWO36" s="12"/>
      <c r="VWP36" s="12"/>
      <c r="VWQ36" s="12"/>
      <c r="VWR36" s="12"/>
      <c r="VWS36" s="12"/>
      <c r="VWT36" s="12"/>
      <c r="VWU36" s="12"/>
      <c r="VWV36" s="12"/>
      <c r="VWW36" s="12"/>
      <c r="VWX36" s="12"/>
      <c r="VWY36" s="12"/>
      <c r="VWZ36" s="12"/>
      <c r="VXA36" s="12"/>
      <c r="VXB36" s="12"/>
      <c r="VXC36" s="12"/>
      <c r="VXD36" s="12"/>
      <c r="VXE36" s="12"/>
      <c r="VXF36" s="12"/>
      <c r="VXG36" s="12"/>
      <c r="VXH36" s="12"/>
      <c r="VXI36" s="12"/>
      <c r="VXJ36" s="12"/>
      <c r="VXK36" s="12"/>
      <c r="VXL36" s="12"/>
      <c r="VXM36" s="12"/>
      <c r="VXN36" s="12"/>
      <c r="VXO36" s="12"/>
      <c r="VXP36" s="12"/>
      <c r="VXQ36" s="12"/>
      <c r="VXR36" s="12"/>
      <c r="VXS36" s="12"/>
      <c r="VXT36" s="12"/>
      <c r="VXU36" s="12"/>
      <c r="VXV36" s="12"/>
      <c r="VXW36" s="12"/>
      <c r="VXX36" s="12"/>
      <c r="VXY36" s="12"/>
      <c r="VXZ36" s="12"/>
      <c r="VYA36" s="12"/>
      <c r="VYB36" s="12"/>
      <c r="VYC36" s="12"/>
      <c r="VYD36" s="12"/>
      <c r="VYE36" s="12"/>
      <c r="VYF36" s="12"/>
      <c r="VYG36" s="12"/>
      <c r="VYH36" s="12"/>
      <c r="VYI36" s="12"/>
      <c r="VYJ36" s="12"/>
      <c r="VYK36" s="12"/>
      <c r="VYL36" s="12"/>
      <c r="VYM36" s="12"/>
      <c r="VYN36" s="12"/>
      <c r="VYO36" s="12"/>
      <c r="VYP36" s="12"/>
      <c r="VYQ36" s="12"/>
      <c r="VYR36" s="12"/>
      <c r="VYS36" s="12"/>
      <c r="VYT36" s="12"/>
      <c r="VYU36" s="12"/>
      <c r="VYV36" s="12"/>
      <c r="VYW36" s="12"/>
      <c r="VYX36" s="12"/>
      <c r="VYY36" s="12"/>
      <c r="VYZ36" s="12"/>
      <c r="VZA36" s="12"/>
      <c r="VZB36" s="12"/>
      <c r="VZC36" s="12"/>
      <c r="VZD36" s="12"/>
      <c r="VZE36" s="12"/>
      <c r="VZF36" s="12"/>
      <c r="VZG36" s="12"/>
      <c r="VZH36" s="12"/>
      <c r="VZI36" s="12"/>
      <c r="VZJ36" s="12"/>
      <c r="VZK36" s="12"/>
      <c r="VZL36" s="12"/>
      <c r="VZM36" s="12"/>
      <c r="VZN36" s="12"/>
      <c r="VZO36" s="12"/>
      <c r="VZP36" s="12"/>
      <c r="VZQ36" s="12"/>
      <c r="VZR36" s="12"/>
      <c r="VZS36" s="12"/>
      <c r="VZT36" s="12"/>
      <c r="VZU36" s="12"/>
      <c r="VZV36" s="12"/>
      <c r="VZW36" s="12"/>
      <c r="VZX36" s="12"/>
      <c r="VZY36" s="12"/>
      <c r="VZZ36" s="12"/>
      <c r="WAA36" s="12"/>
      <c r="WAB36" s="12"/>
      <c r="WAC36" s="12"/>
      <c r="WAD36" s="12"/>
      <c r="WAE36" s="12"/>
      <c r="WAF36" s="12"/>
      <c r="WAG36" s="12"/>
      <c r="WAH36" s="12"/>
      <c r="WAI36" s="12"/>
      <c r="WAJ36" s="12"/>
      <c r="WAK36" s="12"/>
      <c r="WAL36" s="12"/>
      <c r="WAM36" s="12"/>
      <c r="WAN36" s="12"/>
      <c r="WAO36" s="12"/>
      <c r="WAP36" s="12"/>
      <c r="WAQ36" s="12"/>
      <c r="WAR36" s="12"/>
      <c r="WAS36" s="12"/>
      <c r="WAT36" s="12"/>
      <c r="WAU36" s="12"/>
      <c r="WAV36" s="12"/>
      <c r="WAW36" s="12"/>
      <c r="WAX36" s="12"/>
      <c r="WAY36" s="12"/>
      <c r="WAZ36" s="12"/>
      <c r="WBA36" s="12"/>
      <c r="WBB36" s="12"/>
      <c r="WBC36" s="12"/>
      <c r="WBD36" s="12"/>
      <c r="WBE36" s="12"/>
      <c r="WBF36" s="12"/>
      <c r="WBG36" s="12"/>
      <c r="WBH36" s="12"/>
      <c r="WBI36" s="12"/>
      <c r="WBJ36" s="12"/>
      <c r="WBK36" s="12"/>
      <c r="WBL36" s="12"/>
      <c r="WBM36" s="12"/>
      <c r="WBN36" s="12"/>
      <c r="WBO36" s="12"/>
      <c r="WBP36" s="12"/>
      <c r="WBQ36" s="12"/>
      <c r="WBR36" s="12"/>
      <c r="WBS36" s="12"/>
      <c r="WBT36" s="12"/>
      <c r="WBU36" s="12"/>
      <c r="WBV36" s="12"/>
      <c r="WBW36" s="12"/>
      <c r="WBX36" s="12"/>
      <c r="WBY36" s="12"/>
      <c r="WBZ36" s="12"/>
      <c r="WCA36" s="12"/>
      <c r="WCB36" s="12"/>
      <c r="WCC36" s="12"/>
      <c r="WCD36" s="12"/>
      <c r="WCE36" s="12"/>
      <c r="WCF36" s="12"/>
      <c r="WCG36" s="12"/>
      <c r="WCH36" s="12"/>
      <c r="WCI36" s="12"/>
      <c r="WCJ36" s="12"/>
      <c r="WCK36" s="12"/>
      <c r="WCL36" s="12"/>
      <c r="WCM36" s="12"/>
      <c r="WCN36" s="12"/>
      <c r="WCO36" s="12"/>
      <c r="WCP36" s="12"/>
      <c r="WCQ36" s="12"/>
      <c r="WCR36" s="12"/>
      <c r="WCS36" s="12"/>
      <c r="WCT36" s="12"/>
      <c r="WCU36" s="12"/>
      <c r="WCV36" s="12"/>
      <c r="WCW36" s="12"/>
      <c r="WCX36" s="12"/>
      <c r="WCY36" s="12"/>
      <c r="WCZ36" s="12"/>
      <c r="WDA36" s="12"/>
      <c r="WDB36" s="12"/>
      <c r="WDC36" s="12"/>
      <c r="WDD36" s="12"/>
      <c r="WDE36" s="12"/>
      <c r="WDF36" s="12"/>
      <c r="WDG36" s="12"/>
      <c r="WDH36" s="12"/>
      <c r="WDI36" s="12"/>
      <c r="WDJ36" s="12"/>
      <c r="WDK36" s="12"/>
      <c r="WDL36" s="12"/>
      <c r="WDM36" s="12"/>
      <c r="WDN36" s="12"/>
      <c r="WDO36" s="12"/>
      <c r="WDP36" s="12"/>
      <c r="WDQ36" s="12"/>
      <c r="WDR36" s="12"/>
      <c r="WDS36" s="12"/>
      <c r="WDT36" s="12"/>
      <c r="WDU36" s="12"/>
      <c r="WDV36" s="12"/>
      <c r="WDW36" s="12"/>
      <c r="WDX36" s="12"/>
      <c r="WDY36" s="12"/>
      <c r="WDZ36" s="12"/>
      <c r="WEA36" s="12"/>
      <c r="WEB36" s="12"/>
      <c r="WEC36" s="12"/>
      <c r="WED36" s="12"/>
      <c r="WEE36" s="12"/>
      <c r="WEF36" s="12"/>
      <c r="WEG36" s="12"/>
      <c r="WEH36" s="12"/>
      <c r="WEI36" s="12"/>
      <c r="WEJ36" s="12"/>
      <c r="WEK36" s="12"/>
      <c r="WEL36" s="12"/>
      <c r="WEM36" s="12"/>
      <c r="WEN36" s="12"/>
      <c r="WEO36" s="12"/>
      <c r="WEP36" s="12"/>
      <c r="WEQ36" s="12"/>
      <c r="WER36" s="12"/>
      <c r="WES36" s="12"/>
      <c r="WET36" s="12"/>
      <c r="WEU36" s="12"/>
      <c r="WEV36" s="12"/>
      <c r="WEW36" s="12"/>
      <c r="WEX36" s="12"/>
      <c r="WEY36" s="12"/>
      <c r="WEZ36" s="12"/>
      <c r="WFA36" s="12"/>
      <c r="WFB36" s="12"/>
      <c r="WFC36" s="12"/>
      <c r="WFD36" s="12"/>
      <c r="WFE36" s="12"/>
      <c r="WFF36" s="12"/>
      <c r="WFG36" s="12"/>
      <c r="WFH36" s="12"/>
      <c r="WFI36" s="12"/>
      <c r="WFJ36" s="12"/>
      <c r="WFK36" s="12"/>
      <c r="WFL36" s="12"/>
      <c r="WFM36" s="12"/>
      <c r="WFN36" s="12"/>
      <c r="WFO36" s="12"/>
      <c r="WFP36" s="12"/>
      <c r="WFQ36" s="12"/>
      <c r="WFR36" s="12"/>
      <c r="WFS36" s="12"/>
      <c r="WFT36" s="12"/>
      <c r="WFU36" s="12"/>
      <c r="WFV36" s="12"/>
      <c r="WFW36" s="12"/>
      <c r="WFX36" s="12"/>
      <c r="WFY36" s="12"/>
      <c r="WFZ36" s="12"/>
      <c r="WGA36" s="12"/>
      <c r="WGB36" s="12"/>
      <c r="WGC36" s="12"/>
      <c r="WGD36" s="12"/>
      <c r="WGE36" s="12"/>
      <c r="WGF36" s="12"/>
      <c r="WGG36" s="12"/>
      <c r="WGH36" s="12"/>
      <c r="WGI36" s="12"/>
      <c r="WGJ36" s="12"/>
      <c r="WGK36" s="12"/>
      <c r="WGL36" s="12"/>
      <c r="WGM36" s="12"/>
      <c r="WGN36" s="12"/>
      <c r="WGO36" s="12"/>
      <c r="WGP36" s="12"/>
      <c r="WGQ36" s="12"/>
      <c r="WGR36" s="12"/>
      <c r="WGS36" s="12"/>
      <c r="WGT36" s="12"/>
      <c r="WGU36" s="12"/>
      <c r="WGV36" s="12"/>
      <c r="WGW36" s="12"/>
      <c r="WGX36" s="12"/>
      <c r="WGY36" s="12"/>
      <c r="WGZ36" s="12"/>
      <c r="WHA36" s="12"/>
      <c r="WHB36" s="12"/>
      <c r="WHC36" s="12"/>
      <c r="WHD36" s="12"/>
      <c r="WHE36" s="12"/>
      <c r="WHF36" s="12"/>
      <c r="WHG36" s="12"/>
      <c r="WHH36" s="12"/>
      <c r="WHI36" s="12"/>
      <c r="WHJ36" s="12"/>
      <c r="WHK36" s="12"/>
      <c r="WHL36" s="12"/>
      <c r="WHM36" s="12"/>
      <c r="WHN36" s="12"/>
      <c r="WHO36" s="12"/>
      <c r="WHP36" s="12"/>
      <c r="WHQ36" s="12"/>
      <c r="WHR36" s="12"/>
      <c r="WHS36" s="12"/>
      <c r="WHT36" s="12"/>
      <c r="WHU36" s="12"/>
      <c r="WHV36" s="12"/>
      <c r="WHW36" s="12"/>
      <c r="WHX36" s="12"/>
      <c r="WHY36" s="12"/>
      <c r="WHZ36" s="12"/>
      <c r="WIA36" s="12"/>
      <c r="WIB36" s="12"/>
      <c r="WIC36" s="12"/>
      <c r="WID36" s="12"/>
      <c r="WIE36" s="12"/>
      <c r="WIF36" s="12"/>
      <c r="WIG36" s="12"/>
      <c r="WIH36" s="12"/>
      <c r="WII36" s="12"/>
      <c r="WIJ36" s="12"/>
      <c r="WIK36" s="12"/>
      <c r="WIL36" s="12"/>
      <c r="WIM36" s="12"/>
      <c r="WIN36" s="12"/>
      <c r="WIO36" s="12"/>
      <c r="WIP36" s="12"/>
      <c r="WIQ36" s="12"/>
      <c r="WIR36" s="12"/>
      <c r="WIS36" s="12"/>
      <c r="WIT36" s="12"/>
      <c r="WIU36" s="12"/>
      <c r="WIV36" s="12"/>
      <c r="WIW36" s="12"/>
      <c r="WIX36" s="12"/>
      <c r="WIY36" s="12"/>
      <c r="WIZ36" s="12"/>
      <c r="WJA36" s="12"/>
      <c r="WJB36" s="12"/>
      <c r="WJC36" s="12"/>
      <c r="WJD36" s="12"/>
      <c r="WJE36" s="12"/>
      <c r="WJF36" s="12"/>
      <c r="WJG36" s="12"/>
      <c r="WJH36" s="12"/>
      <c r="WJI36" s="12"/>
      <c r="WJJ36" s="12"/>
      <c r="WJK36" s="12"/>
      <c r="WJL36" s="12"/>
      <c r="WJM36" s="12"/>
      <c r="WJN36" s="12"/>
      <c r="WJO36" s="12"/>
      <c r="WJP36" s="12"/>
      <c r="WJQ36" s="12"/>
      <c r="WJR36" s="12"/>
      <c r="WJS36" s="12"/>
      <c r="WJT36" s="12"/>
      <c r="WJU36" s="12"/>
      <c r="WJV36" s="12"/>
      <c r="WJW36" s="12"/>
      <c r="WJX36" s="12"/>
      <c r="WJY36" s="12"/>
      <c r="WJZ36" s="12"/>
      <c r="WKA36" s="12"/>
      <c r="WKB36" s="12"/>
      <c r="WKC36" s="12"/>
      <c r="WKD36" s="12"/>
      <c r="WKE36" s="12"/>
      <c r="WKF36" s="12"/>
      <c r="WKG36" s="12"/>
      <c r="WKH36" s="12"/>
      <c r="WKI36" s="12"/>
      <c r="WKJ36" s="12"/>
      <c r="WKK36" s="12"/>
      <c r="WKL36" s="12"/>
      <c r="WKM36" s="12"/>
      <c r="WKN36" s="12"/>
      <c r="WKO36" s="12"/>
      <c r="WKP36" s="12"/>
      <c r="WKQ36" s="12"/>
      <c r="WKR36" s="12"/>
      <c r="WKS36" s="12"/>
      <c r="WKT36" s="12"/>
      <c r="WKU36" s="12"/>
      <c r="WKV36" s="12"/>
      <c r="WKW36" s="12"/>
      <c r="WKX36" s="12"/>
      <c r="WKY36" s="12"/>
      <c r="WKZ36" s="12"/>
      <c r="WLA36" s="12"/>
      <c r="WLB36" s="12"/>
      <c r="WLC36" s="12"/>
      <c r="WLD36" s="12"/>
      <c r="WLE36" s="12"/>
      <c r="WLF36" s="12"/>
      <c r="WLG36" s="12"/>
      <c r="WLH36" s="12"/>
      <c r="WLI36" s="12"/>
      <c r="WLJ36" s="12"/>
      <c r="WLK36" s="12"/>
      <c r="WLL36" s="12"/>
      <c r="WLM36" s="12"/>
      <c r="WLN36" s="12"/>
      <c r="WLO36" s="12"/>
      <c r="WLP36" s="12"/>
      <c r="WLQ36" s="12"/>
      <c r="WLR36" s="12"/>
      <c r="WLS36" s="12"/>
      <c r="WLT36" s="12"/>
      <c r="WLU36" s="12"/>
      <c r="WLV36" s="12"/>
      <c r="WLW36" s="12"/>
      <c r="WLX36" s="12"/>
      <c r="WLY36" s="12"/>
      <c r="WLZ36" s="12"/>
      <c r="WMA36" s="12"/>
      <c r="WMB36" s="12"/>
      <c r="WMC36" s="12"/>
      <c r="WMD36" s="12"/>
      <c r="WME36" s="12"/>
      <c r="WMF36" s="12"/>
      <c r="WMG36" s="12"/>
      <c r="WMH36" s="12"/>
      <c r="WMI36" s="12"/>
      <c r="WMJ36" s="12"/>
      <c r="WMK36" s="12"/>
      <c r="WML36" s="12"/>
      <c r="WMM36" s="12"/>
      <c r="WMN36" s="12"/>
      <c r="WMO36" s="12"/>
      <c r="WMP36" s="12"/>
      <c r="WMQ36" s="12"/>
      <c r="WMR36" s="12"/>
      <c r="WMS36" s="12"/>
      <c r="WMT36" s="12"/>
      <c r="WMU36" s="12"/>
      <c r="WMV36" s="12"/>
      <c r="WMW36" s="12"/>
      <c r="WMX36" s="12"/>
      <c r="WMY36" s="12"/>
      <c r="WMZ36" s="12"/>
      <c r="WNA36" s="12"/>
      <c r="WNB36" s="12"/>
      <c r="WNC36" s="12"/>
      <c r="WND36" s="12"/>
      <c r="WNE36" s="12"/>
      <c r="WNF36" s="12"/>
      <c r="WNG36" s="12"/>
      <c r="WNH36" s="12"/>
      <c r="WNI36" s="12"/>
      <c r="WNJ36" s="12"/>
      <c r="WNK36" s="12"/>
      <c r="WNL36" s="12"/>
      <c r="WNM36" s="12"/>
      <c r="WNN36" s="12"/>
      <c r="WNO36" s="12"/>
      <c r="WNP36" s="12"/>
      <c r="WNQ36" s="12"/>
      <c r="WNR36" s="12"/>
      <c r="WNS36" s="12"/>
      <c r="WNT36" s="12"/>
      <c r="WNU36" s="12"/>
      <c r="WNV36" s="12"/>
      <c r="WNW36" s="12"/>
      <c r="WNX36" s="12"/>
      <c r="WNY36" s="12"/>
      <c r="WNZ36" s="12"/>
      <c r="WOA36" s="12"/>
      <c r="WOB36" s="12"/>
      <c r="WOC36" s="12"/>
      <c r="WOD36" s="12"/>
      <c r="WOE36" s="12"/>
      <c r="WOF36" s="12"/>
      <c r="WOG36" s="12"/>
      <c r="WOH36" s="12"/>
      <c r="WOI36" s="12"/>
      <c r="WOJ36" s="12"/>
      <c r="WOK36" s="12"/>
      <c r="WOL36" s="12"/>
      <c r="WOM36" s="12"/>
      <c r="WON36" s="12"/>
      <c r="WOO36" s="12"/>
      <c r="WOP36" s="12"/>
      <c r="WOQ36" s="12"/>
      <c r="WOR36" s="12"/>
      <c r="WOS36" s="12"/>
      <c r="WOT36" s="12"/>
      <c r="WOU36" s="12"/>
      <c r="WOV36" s="12"/>
      <c r="WOW36" s="12"/>
      <c r="WOX36" s="12"/>
      <c r="WOY36" s="12"/>
      <c r="WOZ36" s="12"/>
      <c r="WPA36" s="12"/>
      <c r="WPB36" s="12"/>
      <c r="WPC36" s="12"/>
      <c r="WPD36" s="12"/>
      <c r="WPE36" s="12"/>
      <c r="WPF36" s="12"/>
      <c r="WPG36" s="12"/>
      <c r="WPH36" s="12"/>
      <c r="WPI36" s="12"/>
      <c r="WPJ36" s="12"/>
      <c r="WPK36" s="12"/>
      <c r="WPL36" s="12"/>
      <c r="WPM36" s="12"/>
      <c r="WPN36" s="12"/>
      <c r="WPO36" s="12"/>
      <c r="WPP36" s="12"/>
      <c r="WPQ36" s="12"/>
      <c r="WPR36" s="12"/>
      <c r="WPS36" s="12"/>
      <c r="WPT36" s="12"/>
      <c r="WPU36" s="12"/>
      <c r="WPV36" s="12"/>
      <c r="WPW36" s="12"/>
      <c r="WPX36" s="12"/>
      <c r="WPY36" s="12"/>
      <c r="WPZ36" s="12"/>
      <c r="WQA36" s="12"/>
      <c r="WQB36" s="12"/>
      <c r="WQC36" s="12"/>
      <c r="WQD36" s="12"/>
      <c r="WQE36" s="12"/>
      <c r="WQF36" s="12"/>
      <c r="WQG36" s="12"/>
      <c r="WQH36" s="12"/>
      <c r="WQI36" s="12"/>
      <c r="WQJ36" s="12"/>
      <c r="WQK36" s="12"/>
      <c r="WQL36" s="12"/>
      <c r="WQM36" s="12"/>
      <c r="WQN36" s="12"/>
      <c r="WQO36" s="12"/>
      <c r="WQP36" s="12"/>
      <c r="WQQ36" s="12"/>
      <c r="WQR36" s="12"/>
      <c r="WQS36" s="12"/>
      <c r="WQT36" s="12"/>
      <c r="WQU36" s="12"/>
      <c r="WQV36" s="12"/>
      <c r="WQW36" s="12"/>
      <c r="WQX36" s="12"/>
      <c r="WQY36" s="12"/>
      <c r="WQZ36" s="12"/>
      <c r="WRA36" s="12"/>
      <c r="WRB36" s="12"/>
      <c r="WRC36" s="12"/>
      <c r="WRD36" s="12"/>
      <c r="WRE36" s="12"/>
      <c r="WRF36" s="12"/>
      <c r="WRG36" s="12"/>
      <c r="WRH36" s="12"/>
      <c r="WRI36" s="12"/>
      <c r="WRJ36" s="12"/>
      <c r="WRK36" s="12"/>
      <c r="WRL36" s="12"/>
      <c r="WRM36" s="12"/>
      <c r="WRN36" s="12"/>
      <c r="WRO36" s="12"/>
      <c r="WRP36" s="12"/>
      <c r="WRQ36" s="12"/>
      <c r="WRR36" s="12"/>
      <c r="WRS36" s="12"/>
      <c r="WRT36" s="12"/>
      <c r="WRU36" s="12"/>
      <c r="WRV36" s="12"/>
      <c r="WRW36" s="12"/>
      <c r="WRX36" s="12"/>
      <c r="WRY36" s="12"/>
      <c r="WRZ36" s="12"/>
      <c r="WSA36" s="12"/>
      <c r="WSB36" s="12"/>
      <c r="WSC36" s="12"/>
      <c r="WSD36" s="12"/>
      <c r="WSE36" s="12"/>
      <c r="WSF36" s="12"/>
      <c r="WSG36" s="12"/>
      <c r="WSH36" s="12"/>
      <c r="WSI36" s="12"/>
      <c r="WSJ36" s="12"/>
      <c r="WSK36" s="12"/>
      <c r="WSL36" s="12"/>
      <c r="WSM36" s="12"/>
      <c r="WSN36" s="12"/>
      <c r="WSO36" s="12"/>
      <c r="WSP36" s="12"/>
      <c r="WSQ36" s="12"/>
      <c r="WSR36" s="12"/>
      <c r="WSS36" s="12"/>
      <c r="WST36" s="12"/>
      <c r="WSU36" s="12"/>
      <c r="WSV36" s="12"/>
      <c r="WSW36" s="12"/>
      <c r="WSX36" s="12"/>
      <c r="WSY36" s="12"/>
      <c r="WSZ36" s="12"/>
      <c r="WTA36" s="12"/>
      <c r="WTB36" s="12"/>
      <c r="WTC36" s="12"/>
      <c r="WTD36" s="12"/>
      <c r="WTE36" s="12"/>
      <c r="WTF36" s="12"/>
      <c r="WTG36" s="12"/>
      <c r="WTH36" s="12"/>
      <c r="WTI36" s="12"/>
      <c r="WTJ36" s="12"/>
      <c r="WTK36" s="12"/>
      <c r="WTL36" s="12"/>
    </row>
    <row r="37" spans="1:16080" s="10" customFormat="1" ht="64.5" customHeight="1">
      <c r="A37" s="7">
        <v>33</v>
      </c>
      <c r="B37" s="6" t="s">
        <v>15</v>
      </c>
      <c r="C37" s="7" t="s">
        <v>4</v>
      </c>
      <c r="D37" s="173">
        <v>100</v>
      </c>
      <c r="E37" s="7" t="s">
        <v>28</v>
      </c>
      <c r="F37" s="178" t="s">
        <v>184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  <c r="AZK37" s="12"/>
      <c r="AZL37" s="12"/>
      <c r="AZM37" s="12"/>
      <c r="AZN37" s="12"/>
      <c r="AZO37" s="12"/>
      <c r="AZP37" s="12"/>
      <c r="AZQ37" s="12"/>
      <c r="AZR37" s="12"/>
      <c r="AZS37" s="12"/>
      <c r="AZT37" s="12"/>
      <c r="AZU37" s="12"/>
      <c r="AZV37" s="12"/>
      <c r="AZW37" s="12"/>
      <c r="AZX37" s="12"/>
      <c r="AZY37" s="12"/>
      <c r="AZZ37" s="12"/>
      <c r="BAA37" s="12"/>
      <c r="BAB37" s="12"/>
      <c r="BAC37" s="12"/>
      <c r="BAD37" s="12"/>
      <c r="BAE37" s="12"/>
      <c r="BAF37" s="12"/>
      <c r="BAG37" s="12"/>
      <c r="BAH37" s="12"/>
      <c r="BAI37" s="12"/>
      <c r="BAJ37" s="12"/>
      <c r="BAK37" s="12"/>
      <c r="BAL37" s="12"/>
      <c r="BAM37" s="12"/>
      <c r="BAN37" s="12"/>
      <c r="BAO37" s="12"/>
      <c r="BAP37" s="12"/>
      <c r="BAQ37" s="12"/>
      <c r="BAR37" s="12"/>
      <c r="BAS37" s="12"/>
      <c r="BAT37" s="12"/>
      <c r="BAU37" s="12"/>
      <c r="BAV37" s="12"/>
      <c r="BAW37" s="12"/>
      <c r="BAX37" s="12"/>
      <c r="BAY37" s="12"/>
      <c r="BAZ37" s="12"/>
      <c r="BBA37" s="12"/>
      <c r="BBB37" s="12"/>
      <c r="BBC37" s="12"/>
      <c r="BBD37" s="12"/>
      <c r="BBE37" s="12"/>
      <c r="BBF37" s="12"/>
      <c r="BBG37" s="12"/>
      <c r="BBH37" s="12"/>
      <c r="BBI37" s="12"/>
      <c r="BBJ37" s="12"/>
      <c r="BBK37" s="12"/>
      <c r="BBL37" s="12"/>
      <c r="BBM37" s="12"/>
      <c r="BBN37" s="12"/>
      <c r="BBO37" s="12"/>
      <c r="BBP37" s="12"/>
      <c r="BBQ37" s="12"/>
      <c r="BBR37" s="12"/>
      <c r="BBS37" s="12"/>
      <c r="BBT37" s="12"/>
      <c r="BBU37" s="12"/>
      <c r="BBV37" s="12"/>
      <c r="BBW37" s="12"/>
      <c r="BBX37" s="12"/>
      <c r="BBY37" s="12"/>
      <c r="BBZ37" s="12"/>
      <c r="BCA37" s="12"/>
      <c r="BCB37" s="12"/>
      <c r="BCC37" s="12"/>
      <c r="BCD37" s="12"/>
      <c r="BCE37" s="12"/>
      <c r="BCF37" s="12"/>
      <c r="BCG37" s="12"/>
      <c r="BCH37" s="12"/>
      <c r="BCI37" s="12"/>
      <c r="BCJ37" s="12"/>
      <c r="BCK37" s="12"/>
      <c r="BCL37" s="12"/>
      <c r="BCM37" s="12"/>
      <c r="BCN37" s="12"/>
      <c r="BCO37" s="12"/>
      <c r="BCP37" s="12"/>
      <c r="BCQ37" s="12"/>
      <c r="BCR37" s="12"/>
      <c r="BCS37" s="12"/>
      <c r="BCT37" s="12"/>
      <c r="BCU37" s="12"/>
      <c r="BCV37" s="12"/>
      <c r="BCW37" s="12"/>
      <c r="BCX37" s="12"/>
      <c r="BCY37" s="12"/>
      <c r="BCZ37" s="12"/>
      <c r="BDA37" s="12"/>
      <c r="BDB37" s="12"/>
      <c r="BDC37" s="12"/>
      <c r="BDD37" s="12"/>
      <c r="BDE37" s="12"/>
      <c r="BDF37" s="12"/>
      <c r="BDG37" s="12"/>
      <c r="BDH37" s="12"/>
      <c r="BDI37" s="12"/>
      <c r="BDJ37" s="12"/>
      <c r="BDK37" s="12"/>
      <c r="BDL37" s="12"/>
      <c r="BDM37" s="12"/>
      <c r="BDN37" s="12"/>
      <c r="BDO37" s="12"/>
      <c r="BDP37" s="12"/>
      <c r="BDQ37" s="12"/>
      <c r="BDR37" s="12"/>
      <c r="BDS37" s="12"/>
      <c r="BDT37" s="12"/>
      <c r="BDU37" s="12"/>
      <c r="BDV37" s="12"/>
      <c r="BDW37" s="12"/>
      <c r="BDX37" s="12"/>
      <c r="BDY37" s="12"/>
      <c r="BDZ37" s="12"/>
      <c r="BEA37" s="12"/>
      <c r="BEB37" s="12"/>
      <c r="BEC37" s="12"/>
      <c r="BED37" s="12"/>
      <c r="BEE37" s="12"/>
      <c r="BEF37" s="12"/>
      <c r="BEG37" s="12"/>
      <c r="BEH37" s="12"/>
      <c r="BEI37" s="12"/>
      <c r="BEJ37" s="12"/>
      <c r="BEK37" s="12"/>
      <c r="BEL37" s="12"/>
      <c r="BEM37" s="12"/>
      <c r="BEN37" s="12"/>
      <c r="BEO37" s="12"/>
      <c r="BEP37" s="12"/>
      <c r="BEQ37" s="12"/>
      <c r="BER37" s="12"/>
      <c r="BES37" s="12"/>
      <c r="BET37" s="12"/>
      <c r="BEU37" s="12"/>
      <c r="BEV37" s="12"/>
      <c r="BEW37" s="12"/>
      <c r="BEX37" s="12"/>
      <c r="BEY37" s="12"/>
      <c r="BEZ37" s="12"/>
      <c r="BFA37" s="12"/>
      <c r="BFB37" s="12"/>
      <c r="BFC37" s="12"/>
      <c r="BFD37" s="12"/>
      <c r="BFE37" s="12"/>
      <c r="BFF37" s="12"/>
      <c r="BFG37" s="12"/>
      <c r="BFH37" s="12"/>
      <c r="BFI37" s="12"/>
      <c r="BFJ37" s="12"/>
      <c r="BFK37" s="12"/>
      <c r="BFL37" s="12"/>
      <c r="BFM37" s="12"/>
      <c r="BFN37" s="12"/>
      <c r="BFO37" s="12"/>
      <c r="BFP37" s="12"/>
      <c r="BFQ37" s="12"/>
      <c r="BFR37" s="12"/>
      <c r="BFS37" s="12"/>
      <c r="BFT37" s="12"/>
      <c r="BFU37" s="12"/>
      <c r="BFV37" s="12"/>
      <c r="BFW37" s="12"/>
      <c r="BFX37" s="12"/>
      <c r="BFY37" s="12"/>
      <c r="BFZ37" s="12"/>
      <c r="BGA37" s="12"/>
      <c r="BGB37" s="12"/>
      <c r="BGC37" s="12"/>
      <c r="BGD37" s="12"/>
      <c r="BGE37" s="12"/>
      <c r="BGF37" s="12"/>
      <c r="BGG37" s="12"/>
      <c r="BGH37" s="12"/>
      <c r="BGI37" s="12"/>
      <c r="BGJ37" s="12"/>
      <c r="BGK37" s="12"/>
      <c r="BGL37" s="12"/>
      <c r="BGM37" s="12"/>
      <c r="BGN37" s="12"/>
      <c r="BGO37" s="12"/>
      <c r="BGP37" s="12"/>
      <c r="BGQ37" s="12"/>
      <c r="BGR37" s="12"/>
      <c r="BGS37" s="12"/>
      <c r="BGT37" s="12"/>
      <c r="BGU37" s="12"/>
      <c r="BGV37" s="12"/>
      <c r="BGW37" s="12"/>
      <c r="BGX37" s="12"/>
      <c r="BGY37" s="12"/>
      <c r="BGZ37" s="12"/>
      <c r="BHA37" s="12"/>
      <c r="BHB37" s="12"/>
      <c r="BHC37" s="12"/>
      <c r="BHD37" s="12"/>
      <c r="BHE37" s="12"/>
      <c r="BHF37" s="12"/>
      <c r="BHG37" s="12"/>
      <c r="BHH37" s="12"/>
      <c r="BHI37" s="12"/>
      <c r="BHJ37" s="12"/>
      <c r="BHK37" s="12"/>
      <c r="BHL37" s="12"/>
      <c r="BHM37" s="12"/>
      <c r="BHN37" s="12"/>
      <c r="BHO37" s="12"/>
      <c r="BHP37" s="12"/>
      <c r="BHQ37" s="12"/>
      <c r="BHR37" s="12"/>
      <c r="BHS37" s="12"/>
      <c r="BHT37" s="12"/>
      <c r="BHU37" s="12"/>
      <c r="BHV37" s="12"/>
      <c r="BHW37" s="12"/>
      <c r="BHX37" s="12"/>
      <c r="BHY37" s="12"/>
      <c r="BHZ37" s="12"/>
      <c r="BIA37" s="12"/>
      <c r="BIB37" s="12"/>
      <c r="BIC37" s="12"/>
      <c r="BID37" s="12"/>
      <c r="BIE37" s="12"/>
      <c r="BIF37" s="12"/>
      <c r="BIG37" s="12"/>
      <c r="BIH37" s="12"/>
      <c r="BII37" s="12"/>
      <c r="BIJ37" s="12"/>
      <c r="BIK37" s="12"/>
      <c r="BIL37" s="12"/>
      <c r="BIM37" s="12"/>
      <c r="BIN37" s="12"/>
      <c r="BIO37" s="12"/>
      <c r="BIP37" s="12"/>
      <c r="BIQ37" s="12"/>
      <c r="BIR37" s="12"/>
      <c r="BIS37" s="12"/>
      <c r="BIT37" s="12"/>
      <c r="BIU37" s="12"/>
      <c r="BIV37" s="12"/>
      <c r="BIW37" s="12"/>
      <c r="BIX37" s="12"/>
      <c r="BIY37" s="12"/>
      <c r="BIZ37" s="12"/>
      <c r="BJA37" s="12"/>
      <c r="BJB37" s="12"/>
      <c r="BJC37" s="12"/>
      <c r="BJD37" s="12"/>
      <c r="BJE37" s="12"/>
      <c r="BJF37" s="12"/>
      <c r="BJG37" s="12"/>
      <c r="BJH37" s="12"/>
      <c r="BJI37" s="12"/>
      <c r="BJJ37" s="12"/>
      <c r="BJK37" s="12"/>
      <c r="BJL37" s="12"/>
      <c r="BJM37" s="12"/>
      <c r="BJN37" s="12"/>
      <c r="BJO37" s="12"/>
      <c r="BJP37" s="12"/>
      <c r="BJQ37" s="12"/>
      <c r="BJR37" s="12"/>
      <c r="BJS37" s="12"/>
      <c r="BJT37" s="12"/>
      <c r="BJU37" s="12"/>
      <c r="BJV37" s="12"/>
      <c r="BJW37" s="12"/>
      <c r="BJX37" s="12"/>
      <c r="BJY37" s="12"/>
      <c r="BJZ37" s="12"/>
      <c r="BKA37" s="12"/>
      <c r="BKB37" s="12"/>
      <c r="BKC37" s="12"/>
      <c r="BKD37" s="12"/>
      <c r="BKE37" s="12"/>
      <c r="BKF37" s="12"/>
      <c r="BKG37" s="12"/>
      <c r="BKH37" s="12"/>
      <c r="BKI37" s="12"/>
      <c r="BKJ37" s="12"/>
      <c r="BKK37" s="12"/>
      <c r="BKL37" s="12"/>
      <c r="BKM37" s="12"/>
      <c r="BKN37" s="12"/>
      <c r="BKO37" s="12"/>
      <c r="BKP37" s="12"/>
      <c r="BKQ37" s="12"/>
      <c r="BKR37" s="12"/>
      <c r="BKS37" s="12"/>
      <c r="BKT37" s="12"/>
      <c r="BKU37" s="12"/>
      <c r="BKV37" s="12"/>
      <c r="BKW37" s="12"/>
      <c r="BKX37" s="12"/>
      <c r="BKY37" s="12"/>
      <c r="BKZ37" s="12"/>
      <c r="BLA37" s="12"/>
      <c r="BLB37" s="12"/>
      <c r="BLC37" s="12"/>
      <c r="BLD37" s="12"/>
      <c r="BLE37" s="12"/>
      <c r="BLF37" s="12"/>
      <c r="BLG37" s="12"/>
      <c r="BLH37" s="12"/>
      <c r="BLI37" s="12"/>
      <c r="BLJ37" s="12"/>
      <c r="BLK37" s="12"/>
      <c r="BLL37" s="12"/>
      <c r="BLM37" s="12"/>
      <c r="BLN37" s="12"/>
      <c r="BLO37" s="12"/>
      <c r="BLP37" s="12"/>
      <c r="BLQ37" s="12"/>
      <c r="BLR37" s="12"/>
      <c r="BLS37" s="12"/>
      <c r="BLT37" s="12"/>
      <c r="BLU37" s="12"/>
      <c r="BLV37" s="12"/>
      <c r="BLW37" s="12"/>
      <c r="BLX37" s="12"/>
      <c r="BLY37" s="12"/>
      <c r="BLZ37" s="12"/>
      <c r="BMA37" s="12"/>
      <c r="BMB37" s="12"/>
      <c r="BMC37" s="12"/>
      <c r="BMD37" s="12"/>
      <c r="BME37" s="12"/>
      <c r="BMF37" s="12"/>
      <c r="BMG37" s="12"/>
      <c r="BMH37" s="12"/>
      <c r="BMI37" s="12"/>
      <c r="BMJ37" s="12"/>
      <c r="BMK37" s="12"/>
      <c r="BML37" s="12"/>
      <c r="BMM37" s="12"/>
      <c r="BMN37" s="12"/>
      <c r="BMO37" s="12"/>
      <c r="BMP37" s="12"/>
      <c r="BMQ37" s="12"/>
      <c r="BMR37" s="12"/>
      <c r="BMS37" s="12"/>
      <c r="BMT37" s="12"/>
      <c r="BMU37" s="12"/>
      <c r="BMV37" s="12"/>
      <c r="BMW37" s="12"/>
      <c r="BMX37" s="12"/>
      <c r="BMY37" s="12"/>
      <c r="BMZ37" s="12"/>
      <c r="BNA37" s="12"/>
      <c r="BNB37" s="12"/>
      <c r="BNC37" s="12"/>
      <c r="BND37" s="12"/>
      <c r="BNE37" s="12"/>
      <c r="BNF37" s="12"/>
      <c r="BNG37" s="12"/>
      <c r="BNH37" s="12"/>
      <c r="BNI37" s="12"/>
      <c r="BNJ37" s="12"/>
      <c r="BNK37" s="12"/>
      <c r="BNL37" s="12"/>
      <c r="BNM37" s="12"/>
      <c r="BNN37" s="12"/>
      <c r="BNO37" s="12"/>
      <c r="BNP37" s="12"/>
      <c r="BNQ37" s="12"/>
      <c r="BNR37" s="12"/>
      <c r="BNS37" s="12"/>
      <c r="BNT37" s="12"/>
      <c r="BNU37" s="12"/>
      <c r="BNV37" s="12"/>
      <c r="BNW37" s="12"/>
      <c r="BNX37" s="12"/>
      <c r="BNY37" s="12"/>
      <c r="BNZ37" s="12"/>
      <c r="BOA37" s="12"/>
      <c r="BOB37" s="12"/>
      <c r="BOC37" s="12"/>
      <c r="BOD37" s="12"/>
      <c r="BOE37" s="12"/>
      <c r="BOF37" s="12"/>
      <c r="BOG37" s="12"/>
      <c r="BOH37" s="12"/>
      <c r="BOI37" s="12"/>
      <c r="BOJ37" s="12"/>
      <c r="BOK37" s="12"/>
      <c r="BOL37" s="12"/>
      <c r="BOM37" s="12"/>
      <c r="BON37" s="12"/>
      <c r="BOO37" s="12"/>
      <c r="BOP37" s="12"/>
      <c r="BOQ37" s="12"/>
      <c r="BOR37" s="12"/>
      <c r="BOS37" s="12"/>
      <c r="BOT37" s="12"/>
      <c r="BOU37" s="12"/>
      <c r="BOV37" s="12"/>
      <c r="BOW37" s="12"/>
      <c r="BOX37" s="12"/>
      <c r="BOY37" s="12"/>
      <c r="BOZ37" s="12"/>
      <c r="BPA37" s="12"/>
      <c r="BPB37" s="12"/>
      <c r="BPC37" s="12"/>
      <c r="BPD37" s="12"/>
      <c r="BPE37" s="12"/>
      <c r="BPF37" s="12"/>
      <c r="BPG37" s="12"/>
      <c r="BPH37" s="12"/>
      <c r="BPI37" s="12"/>
      <c r="BPJ37" s="12"/>
      <c r="BPK37" s="12"/>
      <c r="BPL37" s="12"/>
      <c r="BPM37" s="12"/>
      <c r="BPN37" s="12"/>
      <c r="BPO37" s="12"/>
      <c r="BPP37" s="12"/>
      <c r="BPQ37" s="12"/>
      <c r="BPR37" s="12"/>
      <c r="BPS37" s="12"/>
      <c r="BPT37" s="12"/>
      <c r="BPU37" s="12"/>
      <c r="BPV37" s="12"/>
      <c r="BPW37" s="12"/>
      <c r="BPX37" s="12"/>
      <c r="BPY37" s="12"/>
      <c r="BPZ37" s="12"/>
      <c r="BQA37" s="12"/>
      <c r="BQB37" s="12"/>
      <c r="BQC37" s="12"/>
      <c r="BQD37" s="12"/>
      <c r="BQE37" s="12"/>
      <c r="BQF37" s="12"/>
      <c r="BQG37" s="12"/>
      <c r="BQH37" s="12"/>
      <c r="BQI37" s="12"/>
      <c r="BQJ37" s="12"/>
      <c r="BQK37" s="12"/>
      <c r="BQL37" s="12"/>
      <c r="BQM37" s="12"/>
      <c r="BQN37" s="12"/>
      <c r="BQO37" s="12"/>
      <c r="BQP37" s="12"/>
      <c r="BQQ37" s="12"/>
      <c r="BQR37" s="12"/>
      <c r="BQS37" s="12"/>
      <c r="BQT37" s="12"/>
      <c r="BQU37" s="12"/>
      <c r="BQV37" s="12"/>
      <c r="BQW37" s="12"/>
      <c r="BQX37" s="12"/>
      <c r="BQY37" s="12"/>
      <c r="BQZ37" s="12"/>
      <c r="BRA37" s="12"/>
      <c r="BRB37" s="12"/>
      <c r="BRC37" s="12"/>
      <c r="BRD37" s="12"/>
      <c r="BRE37" s="12"/>
      <c r="BRF37" s="12"/>
      <c r="BRG37" s="12"/>
      <c r="BRH37" s="12"/>
      <c r="BRI37" s="12"/>
      <c r="BRJ37" s="12"/>
      <c r="BRK37" s="12"/>
      <c r="BRL37" s="12"/>
      <c r="BRM37" s="12"/>
      <c r="BRN37" s="12"/>
      <c r="BRO37" s="12"/>
      <c r="BRP37" s="12"/>
      <c r="BRQ37" s="12"/>
      <c r="BRR37" s="12"/>
      <c r="BRS37" s="12"/>
      <c r="BRT37" s="12"/>
      <c r="BRU37" s="12"/>
      <c r="BRV37" s="12"/>
      <c r="BRW37" s="12"/>
      <c r="BRX37" s="12"/>
      <c r="BRY37" s="12"/>
      <c r="BRZ37" s="12"/>
      <c r="BSA37" s="12"/>
      <c r="BSB37" s="12"/>
      <c r="BSC37" s="12"/>
      <c r="BSD37" s="12"/>
      <c r="BSE37" s="12"/>
      <c r="BSF37" s="12"/>
      <c r="BSG37" s="12"/>
      <c r="BSH37" s="12"/>
      <c r="BSI37" s="12"/>
      <c r="BSJ37" s="12"/>
      <c r="BSK37" s="12"/>
      <c r="BSL37" s="12"/>
      <c r="BSM37" s="12"/>
      <c r="BSN37" s="12"/>
      <c r="BSO37" s="12"/>
      <c r="BSP37" s="12"/>
      <c r="BSQ37" s="12"/>
      <c r="BSR37" s="12"/>
      <c r="BSS37" s="12"/>
      <c r="BST37" s="12"/>
      <c r="BSU37" s="12"/>
      <c r="BSV37" s="12"/>
      <c r="BSW37" s="12"/>
      <c r="BSX37" s="12"/>
      <c r="BSY37" s="12"/>
      <c r="BSZ37" s="12"/>
      <c r="BTA37" s="12"/>
      <c r="BTB37" s="12"/>
      <c r="BTC37" s="12"/>
      <c r="BTD37" s="12"/>
      <c r="BTE37" s="12"/>
      <c r="BTF37" s="12"/>
      <c r="BTG37" s="12"/>
      <c r="BTH37" s="12"/>
      <c r="BTI37" s="12"/>
      <c r="BTJ37" s="12"/>
      <c r="BTK37" s="12"/>
      <c r="BTL37" s="12"/>
      <c r="BTM37" s="12"/>
      <c r="BTN37" s="12"/>
      <c r="BTO37" s="12"/>
      <c r="BTP37" s="12"/>
      <c r="BTQ37" s="12"/>
      <c r="BTR37" s="12"/>
      <c r="BTS37" s="12"/>
      <c r="BTT37" s="12"/>
      <c r="BTU37" s="12"/>
      <c r="BTV37" s="12"/>
      <c r="BTW37" s="12"/>
      <c r="BTX37" s="12"/>
      <c r="BTY37" s="12"/>
      <c r="BTZ37" s="12"/>
      <c r="BUA37" s="12"/>
      <c r="BUB37" s="12"/>
      <c r="BUC37" s="12"/>
      <c r="BUD37" s="12"/>
      <c r="BUE37" s="12"/>
      <c r="BUF37" s="12"/>
      <c r="BUG37" s="12"/>
      <c r="BUH37" s="12"/>
      <c r="BUI37" s="12"/>
      <c r="BUJ37" s="12"/>
      <c r="BUK37" s="12"/>
      <c r="BUL37" s="12"/>
      <c r="BUM37" s="12"/>
      <c r="BUN37" s="12"/>
      <c r="BUO37" s="12"/>
      <c r="BUP37" s="12"/>
      <c r="BUQ37" s="12"/>
      <c r="BUR37" s="12"/>
      <c r="BUS37" s="12"/>
      <c r="BUT37" s="12"/>
      <c r="BUU37" s="12"/>
      <c r="BUV37" s="12"/>
      <c r="BUW37" s="12"/>
      <c r="BUX37" s="12"/>
      <c r="BUY37" s="12"/>
      <c r="BUZ37" s="12"/>
      <c r="BVA37" s="12"/>
      <c r="BVB37" s="12"/>
      <c r="BVC37" s="12"/>
      <c r="BVD37" s="12"/>
      <c r="BVE37" s="12"/>
      <c r="BVF37" s="12"/>
      <c r="BVG37" s="12"/>
      <c r="BVH37" s="12"/>
      <c r="BVI37" s="12"/>
      <c r="BVJ37" s="12"/>
      <c r="BVK37" s="12"/>
      <c r="BVL37" s="12"/>
      <c r="BVM37" s="12"/>
      <c r="BVN37" s="12"/>
      <c r="BVO37" s="12"/>
      <c r="BVP37" s="12"/>
      <c r="BVQ37" s="12"/>
      <c r="BVR37" s="12"/>
      <c r="BVS37" s="12"/>
      <c r="BVT37" s="12"/>
      <c r="BVU37" s="12"/>
      <c r="BVV37" s="12"/>
      <c r="BVW37" s="12"/>
      <c r="BVX37" s="12"/>
      <c r="BVY37" s="12"/>
      <c r="BVZ37" s="12"/>
      <c r="BWA37" s="12"/>
      <c r="BWB37" s="12"/>
      <c r="BWC37" s="12"/>
      <c r="BWD37" s="12"/>
      <c r="BWE37" s="12"/>
      <c r="BWF37" s="12"/>
      <c r="BWG37" s="12"/>
      <c r="BWH37" s="12"/>
      <c r="BWI37" s="12"/>
      <c r="BWJ37" s="12"/>
      <c r="BWK37" s="12"/>
      <c r="BWL37" s="12"/>
      <c r="BWM37" s="12"/>
      <c r="BWN37" s="12"/>
      <c r="BWO37" s="12"/>
      <c r="BWP37" s="12"/>
      <c r="BWQ37" s="12"/>
      <c r="BWR37" s="12"/>
      <c r="BWS37" s="12"/>
      <c r="BWT37" s="12"/>
      <c r="BWU37" s="12"/>
      <c r="BWV37" s="12"/>
      <c r="BWW37" s="12"/>
      <c r="BWX37" s="12"/>
      <c r="BWY37" s="12"/>
      <c r="BWZ37" s="12"/>
      <c r="BXA37" s="12"/>
      <c r="BXB37" s="12"/>
      <c r="BXC37" s="12"/>
      <c r="BXD37" s="12"/>
      <c r="BXE37" s="12"/>
      <c r="BXF37" s="12"/>
      <c r="BXG37" s="12"/>
      <c r="BXH37" s="12"/>
      <c r="BXI37" s="12"/>
      <c r="BXJ37" s="12"/>
      <c r="BXK37" s="12"/>
      <c r="BXL37" s="12"/>
      <c r="BXM37" s="12"/>
      <c r="BXN37" s="12"/>
      <c r="BXO37" s="12"/>
      <c r="BXP37" s="12"/>
      <c r="BXQ37" s="12"/>
      <c r="BXR37" s="12"/>
      <c r="BXS37" s="12"/>
      <c r="BXT37" s="12"/>
      <c r="BXU37" s="12"/>
      <c r="BXV37" s="12"/>
      <c r="BXW37" s="12"/>
      <c r="BXX37" s="12"/>
      <c r="BXY37" s="12"/>
      <c r="BXZ37" s="12"/>
      <c r="BYA37" s="12"/>
      <c r="BYB37" s="12"/>
      <c r="BYC37" s="12"/>
      <c r="BYD37" s="12"/>
      <c r="BYE37" s="12"/>
      <c r="BYF37" s="12"/>
      <c r="BYG37" s="12"/>
      <c r="BYH37" s="12"/>
      <c r="BYI37" s="12"/>
      <c r="BYJ37" s="12"/>
      <c r="BYK37" s="12"/>
      <c r="BYL37" s="12"/>
      <c r="BYM37" s="12"/>
      <c r="BYN37" s="12"/>
      <c r="BYO37" s="12"/>
      <c r="BYP37" s="12"/>
      <c r="BYQ37" s="12"/>
      <c r="BYR37" s="12"/>
      <c r="BYS37" s="12"/>
      <c r="BYT37" s="12"/>
      <c r="BYU37" s="12"/>
      <c r="BYV37" s="12"/>
      <c r="BYW37" s="12"/>
      <c r="BYX37" s="12"/>
      <c r="BYY37" s="12"/>
      <c r="BYZ37" s="12"/>
      <c r="BZA37" s="12"/>
      <c r="BZB37" s="12"/>
      <c r="BZC37" s="12"/>
      <c r="BZD37" s="12"/>
      <c r="BZE37" s="12"/>
      <c r="BZF37" s="12"/>
      <c r="BZG37" s="12"/>
      <c r="BZH37" s="12"/>
      <c r="BZI37" s="12"/>
      <c r="BZJ37" s="12"/>
      <c r="BZK37" s="12"/>
      <c r="BZL37" s="12"/>
      <c r="BZM37" s="12"/>
      <c r="BZN37" s="12"/>
      <c r="BZO37" s="12"/>
      <c r="BZP37" s="12"/>
      <c r="BZQ37" s="12"/>
      <c r="BZR37" s="12"/>
      <c r="BZS37" s="12"/>
      <c r="BZT37" s="12"/>
      <c r="BZU37" s="12"/>
      <c r="BZV37" s="12"/>
      <c r="BZW37" s="12"/>
      <c r="BZX37" s="12"/>
      <c r="BZY37" s="12"/>
      <c r="BZZ37" s="12"/>
      <c r="CAA37" s="12"/>
      <c r="CAB37" s="12"/>
      <c r="CAC37" s="12"/>
      <c r="CAD37" s="12"/>
      <c r="CAE37" s="12"/>
      <c r="CAF37" s="12"/>
      <c r="CAG37" s="12"/>
      <c r="CAH37" s="12"/>
      <c r="CAI37" s="12"/>
      <c r="CAJ37" s="12"/>
      <c r="CAK37" s="12"/>
      <c r="CAL37" s="12"/>
      <c r="CAM37" s="12"/>
      <c r="CAN37" s="12"/>
      <c r="CAO37" s="12"/>
      <c r="CAP37" s="12"/>
      <c r="CAQ37" s="12"/>
      <c r="CAR37" s="12"/>
      <c r="CAS37" s="12"/>
      <c r="CAT37" s="12"/>
      <c r="CAU37" s="12"/>
      <c r="CAV37" s="12"/>
      <c r="CAW37" s="12"/>
      <c r="CAX37" s="12"/>
      <c r="CAY37" s="12"/>
      <c r="CAZ37" s="12"/>
      <c r="CBA37" s="12"/>
      <c r="CBB37" s="12"/>
      <c r="CBC37" s="12"/>
      <c r="CBD37" s="12"/>
      <c r="CBE37" s="12"/>
      <c r="CBF37" s="12"/>
      <c r="CBG37" s="12"/>
      <c r="CBH37" s="12"/>
      <c r="CBI37" s="12"/>
      <c r="CBJ37" s="12"/>
      <c r="CBK37" s="12"/>
      <c r="CBL37" s="12"/>
      <c r="CBM37" s="12"/>
      <c r="CBN37" s="12"/>
      <c r="CBO37" s="12"/>
      <c r="CBP37" s="12"/>
      <c r="CBQ37" s="12"/>
      <c r="CBR37" s="12"/>
      <c r="CBS37" s="12"/>
      <c r="CBT37" s="12"/>
      <c r="CBU37" s="12"/>
      <c r="CBV37" s="12"/>
      <c r="CBW37" s="12"/>
      <c r="CBX37" s="12"/>
      <c r="CBY37" s="12"/>
      <c r="CBZ37" s="12"/>
      <c r="CCA37" s="12"/>
      <c r="CCB37" s="12"/>
      <c r="CCC37" s="12"/>
      <c r="CCD37" s="12"/>
      <c r="CCE37" s="12"/>
      <c r="CCF37" s="12"/>
      <c r="CCG37" s="12"/>
      <c r="CCH37" s="12"/>
      <c r="CCI37" s="12"/>
      <c r="CCJ37" s="12"/>
      <c r="CCK37" s="12"/>
      <c r="CCL37" s="12"/>
      <c r="CCM37" s="12"/>
      <c r="CCN37" s="12"/>
      <c r="CCO37" s="12"/>
      <c r="CCP37" s="12"/>
      <c r="CCQ37" s="12"/>
      <c r="CCR37" s="12"/>
      <c r="CCS37" s="12"/>
      <c r="CCT37" s="12"/>
      <c r="CCU37" s="12"/>
      <c r="CCV37" s="12"/>
      <c r="CCW37" s="12"/>
      <c r="CCX37" s="12"/>
      <c r="CCY37" s="12"/>
      <c r="CCZ37" s="12"/>
      <c r="CDA37" s="12"/>
      <c r="CDB37" s="12"/>
      <c r="CDC37" s="12"/>
      <c r="CDD37" s="12"/>
      <c r="CDE37" s="12"/>
      <c r="CDF37" s="12"/>
      <c r="CDG37" s="12"/>
      <c r="CDH37" s="12"/>
      <c r="CDI37" s="12"/>
      <c r="CDJ37" s="12"/>
      <c r="CDK37" s="12"/>
      <c r="CDL37" s="12"/>
      <c r="CDM37" s="12"/>
      <c r="CDN37" s="12"/>
      <c r="CDO37" s="12"/>
      <c r="CDP37" s="12"/>
      <c r="CDQ37" s="12"/>
      <c r="CDR37" s="12"/>
      <c r="CDS37" s="12"/>
      <c r="CDT37" s="12"/>
      <c r="CDU37" s="12"/>
      <c r="CDV37" s="12"/>
      <c r="CDW37" s="12"/>
      <c r="CDX37" s="12"/>
      <c r="CDY37" s="12"/>
      <c r="CDZ37" s="12"/>
      <c r="CEA37" s="12"/>
      <c r="CEB37" s="12"/>
      <c r="CEC37" s="12"/>
      <c r="CED37" s="12"/>
      <c r="CEE37" s="12"/>
      <c r="CEF37" s="12"/>
      <c r="CEG37" s="12"/>
      <c r="CEH37" s="12"/>
      <c r="CEI37" s="12"/>
      <c r="CEJ37" s="12"/>
      <c r="CEK37" s="12"/>
      <c r="CEL37" s="12"/>
      <c r="CEM37" s="12"/>
      <c r="CEN37" s="12"/>
      <c r="CEO37" s="12"/>
      <c r="CEP37" s="12"/>
      <c r="CEQ37" s="12"/>
      <c r="CER37" s="12"/>
      <c r="CES37" s="12"/>
      <c r="CET37" s="12"/>
      <c r="CEU37" s="12"/>
      <c r="CEV37" s="12"/>
      <c r="CEW37" s="12"/>
      <c r="CEX37" s="12"/>
      <c r="CEY37" s="12"/>
      <c r="CEZ37" s="12"/>
      <c r="CFA37" s="12"/>
      <c r="CFB37" s="12"/>
      <c r="CFC37" s="12"/>
      <c r="CFD37" s="12"/>
      <c r="CFE37" s="12"/>
      <c r="CFF37" s="12"/>
      <c r="CFG37" s="12"/>
      <c r="CFH37" s="12"/>
      <c r="CFI37" s="12"/>
      <c r="CFJ37" s="12"/>
      <c r="CFK37" s="12"/>
      <c r="CFL37" s="12"/>
      <c r="CFM37" s="12"/>
      <c r="CFN37" s="12"/>
      <c r="CFO37" s="12"/>
      <c r="CFP37" s="12"/>
      <c r="CFQ37" s="12"/>
      <c r="CFR37" s="12"/>
      <c r="CFS37" s="12"/>
      <c r="CFT37" s="12"/>
      <c r="CFU37" s="12"/>
      <c r="CFV37" s="12"/>
      <c r="CFW37" s="12"/>
      <c r="CFX37" s="12"/>
      <c r="CFY37" s="12"/>
      <c r="CFZ37" s="12"/>
      <c r="CGA37" s="12"/>
      <c r="CGB37" s="12"/>
      <c r="CGC37" s="12"/>
      <c r="CGD37" s="12"/>
      <c r="CGE37" s="12"/>
      <c r="CGF37" s="12"/>
      <c r="CGG37" s="12"/>
      <c r="CGH37" s="12"/>
      <c r="CGI37" s="12"/>
      <c r="CGJ37" s="12"/>
      <c r="CGK37" s="12"/>
      <c r="CGL37" s="12"/>
      <c r="CGM37" s="12"/>
      <c r="CGN37" s="12"/>
      <c r="CGO37" s="12"/>
      <c r="CGP37" s="12"/>
      <c r="CGQ37" s="12"/>
      <c r="CGR37" s="12"/>
      <c r="CGS37" s="12"/>
      <c r="CGT37" s="12"/>
      <c r="CGU37" s="12"/>
      <c r="CGV37" s="12"/>
      <c r="CGW37" s="12"/>
      <c r="CGX37" s="12"/>
      <c r="CGY37" s="12"/>
      <c r="CGZ37" s="12"/>
      <c r="CHA37" s="12"/>
      <c r="CHB37" s="12"/>
      <c r="CHC37" s="12"/>
      <c r="CHD37" s="12"/>
      <c r="CHE37" s="12"/>
      <c r="CHF37" s="12"/>
      <c r="CHG37" s="12"/>
      <c r="CHH37" s="12"/>
      <c r="CHI37" s="12"/>
      <c r="CHJ37" s="12"/>
      <c r="CHK37" s="12"/>
      <c r="CHL37" s="12"/>
      <c r="CHM37" s="12"/>
      <c r="CHN37" s="12"/>
      <c r="CHO37" s="12"/>
      <c r="CHP37" s="12"/>
      <c r="CHQ37" s="12"/>
      <c r="CHR37" s="12"/>
      <c r="CHS37" s="12"/>
      <c r="CHT37" s="12"/>
      <c r="CHU37" s="12"/>
      <c r="CHV37" s="12"/>
      <c r="CHW37" s="12"/>
      <c r="CHX37" s="12"/>
      <c r="CHY37" s="12"/>
      <c r="CHZ37" s="12"/>
      <c r="CIA37" s="12"/>
      <c r="CIB37" s="12"/>
      <c r="CIC37" s="12"/>
      <c r="CID37" s="12"/>
      <c r="CIE37" s="12"/>
      <c r="CIF37" s="12"/>
      <c r="CIG37" s="12"/>
      <c r="CIH37" s="12"/>
      <c r="CII37" s="12"/>
      <c r="CIJ37" s="12"/>
      <c r="CIK37" s="12"/>
      <c r="CIL37" s="12"/>
      <c r="CIM37" s="12"/>
      <c r="CIN37" s="12"/>
      <c r="CIO37" s="12"/>
      <c r="CIP37" s="12"/>
      <c r="CIQ37" s="12"/>
      <c r="CIR37" s="12"/>
      <c r="CIS37" s="12"/>
      <c r="CIT37" s="12"/>
      <c r="CIU37" s="12"/>
      <c r="CIV37" s="12"/>
      <c r="CIW37" s="12"/>
      <c r="CIX37" s="12"/>
      <c r="CIY37" s="12"/>
      <c r="CIZ37" s="12"/>
      <c r="CJA37" s="12"/>
      <c r="CJB37" s="12"/>
      <c r="CJC37" s="12"/>
      <c r="CJD37" s="12"/>
      <c r="CJE37" s="12"/>
      <c r="CJF37" s="12"/>
      <c r="CJG37" s="12"/>
      <c r="CJH37" s="12"/>
      <c r="CJI37" s="12"/>
      <c r="CJJ37" s="12"/>
      <c r="CJK37" s="12"/>
      <c r="CJL37" s="12"/>
      <c r="CJM37" s="12"/>
      <c r="CJN37" s="12"/>
      <c r="CJO37" s="12"/>
      <c r="CJP37" s="12"/>
      <c r="CJQ37" s="12"/>
      <c r="CJR37" s="12"/>
      <c r="CJS37" s="12"/>
      <c r="CJT37" s="12"/>
      <c r="CJU37" s="12"/>
      <c r="CJV37" s="12"/>
      <c r="CJW37" s="12"/>
      <c r="CJX37" s="12"/>
      <c r="CJY37" s="12"/>
      <c r="CJZ37" s="12"/>
      <c r="CKA37" s="12"/>
      <c r="CKB37" s="12"/>
      <c r="CKC37" s="12"/>
      <c r="CKD37" s="12"/>
      <c r="CKE37" s="12"/>
      <c r="CKF37" s="12"/>
      <c r="CKG37" s="12"/>
      <c r="CKH37" s="12"/>
      <c r="CKI37" s="12"/>
      <c r="CKJ37" s="12"/>
      <c r="CKK37" s="12"/>
      <c r="CKL37" s="12"/>
      <c r="CKM37" s="12"/>
      <c r="CKN37" s="12"/>
      <c r="CKO37" s="12"/>
      <c r="CKP37" s="12"/>
      <c r="CKQ37" s="12"/>
      <c r="CKR37" s="12"/>
      <c r="CKS37" s="12"/>
      <c r="CKT37" s="12"/>
      <c r="CKU37" s="12"/>
      <c r="CKV37" s="12"/>
      <c r="CKW37" s="12"/>
      <c r="CKX37" s="12"/>
      <c r="CKY37" s="12"/>
      <c r="CKZ37" s="12"/>
      <c r="CLA37" s="12"/>
      <c r="CLB37" s="12"/>
      <c r="CLC37" s="12"/>
      <c r="CLD37" s="12"/>
      <c r="CLE37" s="12"/>
      <c r="CLF37" s="12"/>
      <c r="CLG37" s="12"/>
      <c r="CLH37" s="12"/>
      <c r="CLI37" s="12"/>
      <c r="CLJ37" s="12"/>
      <c r="CLK37" s="12"/>
      <c r="CLL37" s="12"/>
      <c r="CLM37" s="12"/>
      <c r="CLN37" s="12"/>
      <c r="CLO37" s="12"/>
      <c r="CLP37" s="12"/>
      <c r="CLQ37" s="12"/>
      <c r="CLR37" s="12"/>
      <c r="CLS37" s="12"/>
      <c r="CLT37" s="12"/>
      <c r="CLU37" s="12"/>
      <c r="CLV37" s="12"/>
      <c r="CLW37" s="12"/>
      <c r="CLX37" s="12"/>
      <c r="CLY37" s="12"/>
      <c r="CLZ37" s="12"/>
      <c r="CMA37" s="12"/>
      <c r="CMB37" s="12"/>
      <c r="CMC37" s="12"/>
      <c r="CMD37" s="12"/>
      <c r="CME37" s="12"/>
      <c r="CMF37" s="12"/>
      <c r="CMG37" s="12"/>
      <c r="CMH37" s="12"/>
      <c r="CMI37" s="12"/>
      <c r="CMJ37" s="12"/>
      <c r="CMK37" s="12"/>
      <c r="CML37" s="12"/>
      <c r="CMM37" s="12"/>
      <c r="CMN37" s="12"/>
      <c r="CMO37" s="12"/>
      <c r="CMP37" s="12"/>
      <c r="CMQ37" s="12"/>
      <c r="CMR37" s="12"/>
      <c r="CMS37" s="12"/>
      <c r="CMT37" s="12"/>
      <c r="CMU37" s="12"/>
      <c r="CMV37" s="12"/>
      <c r="CMW37" s="12"/>
      <c r="CMX37" s="12"/>
      <c r="CMY37" s="12"/>
      <c r="CMZ37" s="12"/>
      <c r="CNA37" s="12"/>
      <c r="CNB37" s="12"/>
      <c r="CNC37" s="12"/>
      <c r="CND37" s="12"/>
      <c r="CNE37" s="12"/>
      <c r="CNF37" s="12"/>
      <c r="CNG37" s="12"/>
      <c r="CNH37" s="12"/>
      <c r="CNI37" s="12"/>
      <c r="CNJ37" s="12"/>
      <c r="CNK37" s="12"/>
      <c r="CNL37" s="12"/>
      <c r="CNM37" s="12"/>
      <c r="CNN37" s="12"/>
      <c r="CNO37" s="12"/>
      <c r="CNP37" s="12"/>
      <c r="CNQ37" s="12"/>
      <c r="CNR37" s="12"/>
      <c r="CNS37" s="12"/>
      <c r="CNT37" s="12"/>
      <c r="CNU37" s="12"/>
      <c r="CNV37" s="12"/>
      <c r="CNW37" s="12"/>
      <c r="CNX37" s="12"/>
      <c r="CNY37" s="12"/>
      <c r="CNZ37" s="12"/>
      <c r="COA37" s="12"/>
      <c r="COB37" s="12"/>
      <c r="COC37" s="12"/>
      <c r="COD37" s="12"/>
      <c r="COE37" s="12"/>
      <c r="COF37" s="12"/>
      <c r="COG37" s="12"/>
      <c r="COH37" s="12"/>
      <c r="COI37" s="12"/>
      <c r="COJ37" s="12"/>
      <c r="COK37" s="12"/>
      <c r="COL37" s="12"/>
      <c r="COM37" s="12"/>
      <c r="CON37" s="12"/>
      <c r="COO37" s="12"/>
      <c r="COP37" s="12"/>
      <c r="COQ37" s="12"/>
      <c r="COR37" s="12"/>
      <c r="COS37" s="12"/>
      <c r="COT37" s="12"/>
      <c r="COU37" s="12"/>
      <c r="COV37" s="12"/>
      <c r="COW37" s="12"/>
      <c r="COX37" s="12"/>
      <c r="COY37" s="12"/>
      <c r="COZ37" s="12"/>
      <c r="CPA37" s="12"/>
      <c r="CPB37" s="12"/>
      <c r="CPC37" s="12"/>
      <c r="CPD37" s="12"/>
      <c r="CPE37" s="12"/>
      <c r="CPF37" s="12"/>
      <c r="CPG37" s="12"/>
      <c r="CPH37" s="12"/>
      <c r="CPI37" s="12"/>
      <c r="CPJ37" s="12"/>
      <c r="CPK37" s="12"/>
      <c r="CPL37" s="12"/>
      <c r="CPM37" s="12"/>
      <c r="CPN37" s="12"/>
      <c r="CPO37" s="12"/>
      <c r="CPP37" s="12"/>
      <c r="CPQ37" s="12"/>
      <c r="CPR37" s="12"/>
      <c r="CPS37" s="12"/>
      <c r="CPT37" s="12"/>
      <c r="CPU37" s="12"/>
      <c r="CPV37" s="12"/>
      <c r="CPW37" s="12"/>
      <c r="CPX37" s="12"/>
      <c r="CPY37" s="12"/>
      <c r="CPZ37" s="12"/>
      <c r="CQA37" s="12"/>
      <c r="CQB37" s="12"/>
      <c r="CQC37" s="12"/>
      <c r="CQD37" s="12"/>
      <c r="CQE37" s="12"/>
      <c r="CQF37" s="12"/>
      <c r="CQG37" s="12"/>
      <c r="CQH37" s="12"/>
      <c r="CQI37" s="12"/>
      <c r="CQJ37" s="12"/>
      <c r="CQK37" s="12"/>
      <c r="CQL37" s="12"/>
      <c r="CQM37" s="12"/>
      <c r="CQN37" s="12"/>
      <c r="CQO37" s="12"/>
      <c r="CQP37" s="12"/>
      <c r="CQQ37" s="12"/>
      <c r="CQR37" s="12"/>
      <c r="CQS37" s="12"/>
      <c r="CQT37" s="12"/>
      <c r="CQU37" s="12"/>
      <c r="CQV37" s="12"/>
      <c r="CQW37" s="12"/>
      <c r="CQX37" s="12"/>
      <c r="CQY37" s="12"/>
      <c r="CQZ37" s="12"/>
      <c r="CRA37" s="12"/>
      <c r="CRB37" s="12"/>
      <c r="CRC37" s="12"/>
      <c r="CRD37" s="12"/>
      <c r="CRE37" s="12"/>
      <c r="CRF37" s="12"/>
      <c r="CRG37" s="12"/>
      <c r="CRH37" s="12"/>
      <c r="CRI37" s="12"/>
      <c r="CRJ37" s="12"/>
      <c r="CRK37" s="12"/>
      <c r="CRL37" s="12"/>
      <c r="CRM37" s="12"/>
      <c r="CRN37" s="12"/>
      <c r="CRO37" s="12"/>
      <c r="CRP37" s="12"/>
      <c r="CRQ37" s="12"/>
      <c r="CRR37" s="12"/>
      <c r="CRS37" s="12"/>
      <c r="CRT37" s="12"/>
      <c r="CRU37" s="12"/>
      <c r="CRV37" s="12"/>
      <c r="CRW37" s="12"/>
      <c r="CRX37" s="12"/>
      <c r="CRY37" s="12"/>
      <c r="CRZ37" s="12"/>
      <c r="CSA37" s="12"/>
      <c r="CSB37" s="12"/>
      <c r="CSC37" s="12"/>
      <c r="CSD37" s="12"/>
      <c r="CSE37" s="12"/>
      <c r="CSF37" s="12"/>
      <c r="CSG37" s="12"/>
      <c r="CSH37" s="12"/>
      <c r="CSI37" s="12"/>
      <c r="CSJ37" s="12"/>
      <c r="CSK37" s="12"/>
      <c r="CSL37" s="12"/>
      <c r="CSM37" s="12"/>
      <c r="CSN37" s="12"/>
      <c r="CSO37" s="12"/>
      <c r="CSP37" s="12"/>
      <c r="CSQ37" s="12"/>
      <c r="CSR37" s="12"/>
      <c r="CSS37" s="12"/>
      <c r="CST37" s="12"/>
      <c r="CSU37" s="12"/>
      <c r="CSV37" s="12"/>
      <c r="CSW37" s="12"/>
      <c r="CSX37" s="12"/>
      <c r="CSY37" s="12"/>
      <c r="CSZ37" s="12"/>
      <c r="CTA37" s="12"/>
      <c r="CTB37" s="12"/>
      <c r="CTC37" s="12"/>
      <c r="CTD37" s="12"/>
      <c r="CTE37" s="12"/>
      <c r="CTF37" s="12"/>
      <c r="CTG37" s="12"/>
      <c r="CTH37" s="12"/>
      <c r="CTI37" s="12"/>
      <c r="CTJ37" s="12"/>
      <c r="CTK37" s="12"/>
      <c r="CTL37" s="12"/>
      <c r="CTM37" s="12"/>
      <c r="CTN37" s="12"/>
      <c r="CTO37" s="12"/>
      <c r="CTP37" s="12"/>
      <c r="CTQ37" s="12"/>
      <c r="CTR37" s="12"/>
      <c r="CTS37" s="12"/>
      <c r="CTT37" s="12"/>
      <c r="CTU37" s="12"/>
      <c r="CTV37" s="12"/>
      <c r="CTW37" s="12"/>
      <c r="CTX37" s="12"/>
      <c r="CTY37" s="12"/>
      <c r="CTZ37" s="12"/>
      <c r="CUA37" s="12"/>
      <c r="CUB37" s="12"/>
      <c r="CUC37" s="12"/>
      <c r="CUD37" s="12"/>
      <c r="CUE37" s="12"/>
      <c r="CUF37" s="12"/>
      <c r="CUG37" s="12"/>
      <c r="CUH37" s="12"/>
      <c r="CUI37" s="12"/>
      <c r="CUJ37" s="12"/>
      <c r="CUK37" s="12"/>
      <c r="CUL37" s="12"/>
      <c r="CUM37" s="12"/>
      <c r="CUN37" s="12"/>
      <c r="CUO37" s="12"/>
      <c r="CUP37" s="12"/>
      <c r="CUQ37" s="12"/>
      <c r="CUR37" s="12"/>
      <c r="CUS37" s="12"/>
      <c r="CUT37" s="12"/>
      <c r="CUU37" s="12"/>
      <c r="CUV37" s="12"/>
      <c r="CUW37" s="12"/>
      <c r="CUX37" s="12"/>
      <c r="CUY37" s="12"/>
      <c r="CUZ37" s="12"/>
      <c r="CVA37" s="12"/>
      <c r="CVB37" s="12"/>
      <c r="CVC37" s="12"/>
      <c r="CVD37" s="12"/>
      <c r="CVE37" s="12"/>
      <c r="CVF37" s="12"/>
      <c r="CVG37" s="12"/>
      <c r="CVH37" s="12"/>
      <c r="CVI37" s="12"/>
      <c r="CVJ37" s="12"/>
      <c r="CVK37" s="12"/>
      <c r="CVL37" s="12"/>
      <c r="CVM37" s="12"/>
      <c r="CVN37" s="12"/>
      <c r="CVO37" s="12"/>
      <c r="CVP37" s="12"/>
      <c r="CVQ37" s="12"/>
      <c r="CVR37" s="12"/>
      <c r="CVS37" s="12"/>
      <c r="CVT37" s="12"/>
      <c r="CVU37" s="12"/>
      <c r="CVV37" s="12"/>
      <c r="CVW37" s="12"/>
      <c r="CVX37" s="12"/>
      <c r="CVY37" s="12"/>
      <c r="CVZ37" s="12"/>
      <c r="CWA37" s="12"/>
      <c r="CWB37" s="12"/>
      <c r="CWC37" s="12"/>
      <c r="CWD37" s="12"/>
      <c r="CWE37" s="12"/>
      <c r="CWF37" s="12"/>
      <c r="CWG37" s="12"/>
      <c r="CWH37" s="12"/>
      <c r="CWI37" s="12"/>
      <c r="CWJ37" s="12"/>
      <c r="CWK37" s="12"/>
      <c r="CWL37" s="12"/>
      <c r="CWM37" s="12"/>
      <c r="CWN37" s="12"/>
      <c r="CWO37" s="12"/>
      <c r="CWP37" s="12"/>
      <c r="CWQ37" s="12"/>
      <c r="CWR37" s="12"/>
      <c r="CWS37" s="12"/>
      <c r="CWT37" s="12"/>
      <c r="CWU37" s="12"/>
      <c r="CWV37" s="12"/>
      <c r="CWW37" s="12"/>
      <c r="CWX37" s="12"/>
      <c r="CWY37" s="12"/>
      <c r="CWZ37" s="12"/>
      <c r="CXA37" s="12"/>
      <c r="CXB37" s="12"/>
      <c r="CXC37" s="12"/>
      <c r="CXD37" s="12"/>
      <c r="CXE37" s="12"/>
      <c r="CXF37" s="12"/>
      <c r="CXG37" s="12"/>
      <c r="CXH37" s="12"/>
      <c r="CXI37" s="12"/>
      <c r="CXJ37" s="12"/>
      <c r="CXK37" s="12"/>
      <c r="CXL37" s="12"/>
      <c r="CXM37" s="12"/>
      <c r="CXN37" s="12"/>
      <c r="CXO37" s="12"/>
      <c r="CXP37" s="12"/>
      <c r="CXQ37" s="12"/>
      <c r="CXR37" s="12"/>
      <c r="CXS37" s="12"/>
      <c r="CXT37" s="12"/>
      <c r="CXU37" s="12"/>
      <c r="CXV37" s="12"/>
      <c r="CXW37" s="12"/>
      <c r="CXX37" s="12"/>
      <c r="CXY37" s="12"/>
      <c r="CXZ37" s="12"/>
      <c r="CYA37" s="12"/>
      <c r="CYB37" s="12"/>
      <c r="CYC37" s="12"/>
      <c r="CYD37" s="12"/>
      <c r="CYE37" s="12"/>
      <c r="CYF37" s="12"/>
      <c r="CYG37" s="12"/>
      <c r="CYH37" s="12"/>
      <c r="CYI37" s="12"/>
      <c r="CYJ37" s="12"/>
      <c r="CYK37" s="12"/>
      <c r="CYL37" s="12"/>
      <c r="CYM37" s="12"/>
      <c r="CYN37" s="12"/>
      <c r="CYO37" s="12"/>
      <c r="CYP37" s="12"/>
      <c r="CYQ37" s="12"/>
      <c r="CYR37" s="12"/>
      <c r="CYS37" s="12"/>
      <c r="CYT37" s="12"/>
      <c r="CYU37" s="12"/>
      <c r="CYV37" s="12"/>
      <c r="CYW37" s="12"/>
      <c r="CYX37" s="12"/>
      <c r="CYY37" s="12"/>
      <c r="CYZ37" s="12"/>
      <c r="CZA37" s="12"/>
      <c r="CZB37" s="12"/>
      <c r="CZC37" s="12"/>
      <c r="CZD37" s="12"/>
      <c r="CZE37" s="12"/>
      <c r="CZF37" s="12"/>
      <c r="CZG37" s="12"/>
      <c r="CZH37" s="12"/>
      <c r="CZI37" s="12"/>
      <c r="CZJ37" s="12"/>
      <c r="CZK37" s="12"/>
      <c r="CZL37" s="12"/>
      <c r="CZM37" s="12"/>
      <c r="CZN37" s="12"/>
      <c r="CZO37" s="12"/>
      <c r="CZP37" s="12"/>
      <c r="CZQ37" s="12"/>
      <c r="CZR37" s="12"/>
      <c r="CZS37" s="12"/>
      <c r="CZT37" s="12"/>
      <c r="CZU37" s="12"/>
      <c r="CZV37" s="12"/>
      <c r="CZW37" s="12"/>
      <c r="CZX37" s="12"/>
      <c r="CZY37" s="12"/>
      <c r="CZZ37" s="12"/>
      <c r="DAA37" s="12"/>
      <c r="DAB37" s="12"/>
      <c r="DAC37" s="12"/>
      <c r="DAD37" s="12"/>
      <c r="DAE37" s="12"/>
      <c r="DAF37" s="12"/>
      <c r="DAG37" s="12"/>
      <c r="DAH37" s="12"/>
      <c r="DAI37" s="12"/>
      <c r="DAJ37" s="12"/>
      <c r="DAK37" s="12"/>
      <c r="DAL37" s="12"/>
      <c r="DAM37" s="12"/>
      <c r="DAN37" s="12"/>
      <c r="DAO37" s="12"/>
      <c r="DAP37" s="12"/>
      <c r="DAQ37" s="12"/>
      <c r="DAR37" s="12"/>
      <c r="DAS37" s="12"/>
      <c r="DAT37" s="12"/>
      <c r="DAU37" s="12"/>
      <c r="DAV37" s="12"/>
      <c r="DAW37" s="12"/>
      <c r="DAX37" s="12"/>
      <c r="DAY37" s="12"/>
      <c r="DAZ37" s="12"/>
      <c r="DBA37" s="12"/>
      <c r="DBB37" s="12"/>
      <c r="DBC37" s="12"/>
      <c r="DBD37" s="12"/>
      <c r="DBE37" s="12"/>
      <c r="DBF37" s="12"/>
      <c r="DBG37" s="12"/>
      <c r="DBH37" s="12"/>
      <c r="DBI37" s="12"/>
      <c r="DBJ37" s="12"/>
      <c r="DBK37" s="12"/>
      <c r="DBL37" s="12"/>
      <c r="DBM37" s="12"/>
      <c r="DBN37" s="12"/>
      <c r="DBO37" s="12"/>
      <c r="DBP37" s="12"/>
      <c r="DBQ37" s="12"/>
      <c r="DBR37" s="12"/>
      <c r="DBS37" s="12"/>
      <c r="DBT37" s="12"/>
      <c r="DBU37" s="12"/>
      <c r="DBV37" s="12"/>
      <c r="DBW37" s="12"/>
      <c r="DBX37" s="12"/>
      <c r="DBY37" s="12"/>
      <c r="DBZ37" s="12"/>
      <c r="DCA37" s="12"/>
      <c r="DCB37" s="12"/>
      <c r="DCC37" s="12"/>
      <c r="DCD37" s="12"/>
      <c r="DCE37" s="12"/>
      <c r="DCF37" s="12"/>
      <c r="DCG37" s="12"/>
      <c r="DCH37" s="12"/>
      <c r="DCI37" s="12"/>
      <c r="DCJ37" s="12"/>
      <c r="DCK37" s="12"/>
      <c r="DCL37" s="12"/>
      <c r="DCM37" s="12"/>
      <c r="DCN37" s="12"/>
      <c r="DCO37" s="12"/>
      <c r="DCP37" s="12"/>
      <c r="DCQ37" s="12"/>
      <c r="DCR37" s="12"/>
      <c r="DCS37" s="12"/>
      <c r="DCT37" s="12"/>
      <c r="DCU37" s="12"/>
      <c r="DCV37" s="12"/>
      <c r="DCW37" s="12"/>
      <c r="DCX37" s="12"/>
      <c r="DCY37" s="12"/>
      <c r="DCZ37" s="12"/>
      <c r="DDA37" s="12"/>
      <c r="DDB37" s="12"/>
      <c r="DDC37" s="12"/>
      <c r="DDD37" s="12"/>
      <c r="DDE37" s="12"/>
      <c r="DDF37" s="12"/>
      <c r="DDG37" s="12"/>
      <c r="DDH37" s="12"/>
      <c r="DDI37" s="12"/>
      <c r="DDJ37" s="12"/>
      <c r="DDK37" s="12"/>
      <c r="DDL37" s="12"/>
      <c r="DDM37" s="12"/>
      <c r="DDN37" s="12"/>
      <c r="DDO37" s="12"/>
      <c r="DDP37" s="12"/>
      <c r="DDQ37" s="12"/>
      <c r="DDR37" s="12"/>
      <c r="DDS37" s="12"/>
      <c r="DDT37" s="12"/>
      <c r="DDU37" s="12"/>
      <c r="DDV37" s="12"/>
      <c r="DDW37" s="12"/>
      <c r="DDX37" s="12"/>
      <c r="DDY37" s="12"/>
      <c r="DDZ37" s="12"/>
      <c r="DEA37" s="12"/>
      <c r="DEB37" s="12"/>
      <c r="DEC37" s="12"/>
      <c r="DED37" s="12"/>
      <c r="DEE37" s="12"/>
      <c r="DEF37" s="12"/>
      <c r="DEG37" s="12"/>
      <c r="DEH37" s="12"/>
      <c r="DEI37" s="12"/>
      <c r="DEJ37" s="12"/>
      <c r="DEK37" s="12"/>
      <c r="DEL37" s="12"/>
      <c r="DEM37" s="12"/>
      <c r="DEN37" s="12"/>
      <c r="DEO37" s="12"/>
      <c r="DEP37" s="12"/>
      <c r="DEQ37" s="12"/>
      <c r="DER37" s="12"/>
      <c r="DES37" s="12"/>
      <c r="DET37" s="12"/>
      <c r="DEU37" s="12"/>
      <c r="DEV37" s="12"/>
      <c r="DEW37" s="12"/>
      <c r="DEX37" s="12"/>
      <c r="DEY37" s="12"/>
      <c r="DEZ37" s="12"/>
      <c r="DFA37" s="12"/>
      <c r="DFB37" s="12"/>
      <c r="DFC37" s="12"/>
      <c r="DFD37" s="12"/>
      <c r="DFE37" s="12"/>
      <c r="DFF37" s="12"/>
      <c r="DFG37" s="12"/>
      <c r="DFH37" s="12"/>
      <c r="DFI37" s="12"/>
      <c r="DFJ37" s="12"/>
      <c r="DFK37" s="12"/>
      <c r="DFL37" s="12"/>
      <c r="DFM37" s="12"/>
      <c r="DFN37" s="12"/>
      <c r="DFO37" s="12"/>
      <c r="DFP37" s="12"/>
      <c r="DFQ37" s="12"/>
      <c r="DFR37" s="12"/>
      <c r="DFS37" s="12"/>
      <c r="DFT37" s="12"/>
      <c r="DFU37" s="12"/>
      <c r="DFV37" s="12"/>
      <c r="DFW37" s="12"/>
      <c r="DFX37" s="12"/>
      <c r="DFY37" s="12"/>
      <c r="DFZ37" s="12"/>
      <c r="DGA37" s="12"/>
      <c r="DGB37" s="12"/>
      <c r="DGC37" s="12"/>
      <c r="DGD37" s="12"/>
      <c r="DGE37" s="12"/>
      <c r="DGF37" s="12"/>
      <c r="DGG37" s="12"/>
      <c r="DGH37" s="12"/>
      <c r="DGI37" s="12"/>
      <c r="DGJ37" s="12"/>
      <c r="DGK37" s="12"/>
      <c r="DGL37" s="12"/>
      <c r="DGM37" s="12"/>
      <c r="DGN37" s="12"/>
      <c r="DGO37" s="12"/>
      <c r="DGP37" s="12"/>
      <c r="DGQ37" s="12"/>
      <c r="DGR37" s="12"/>
      <c r="DGS37" s="12"/>
      <c r="DGT37" s="12"/>
      <c r="DGU37" s="12"/>
      <c r="DGV37" s="12"/>
      <c r="DGW37" s="12"/>
      <c r="DGX37" s="12"/>
      <c r="DGY37" s="12"/>
      <c r="DGZ37" s="12"/>
      <c r="DHA37" s="12"/>
      <c r="DHB37" s="12"/>
      <c r="DHC37" s="12"/>
      <c r="DHD37" s="12"/>
      <c r="DHE37" s="12"/>
      <c r="DHF37" s="12"/>
      <c r="DHG37" s="12"/>
      <c r="DHH37" s="12"/>
      <c r="DHI37" s="12"/>
      <c r="DHJ37" s="12"/>
      <c r="DHK37" s="12"/>
      <c r="DHL37" s="12"/>
      <c r="DHM37" s="12"/>
      <c r="DHN37" s="12"/>
      <c r="DHO37" s="12"/>
      <c r="DHP37" s="12"/>
      <c r="DHQ37" s="12"/>
      <c r="DHR37" s="12"/>
      <c r="DHS37" s="12"/>
      <c r="DHT37" s="12"/>
      <c r="DHU37" s="12"/>
      <c r="DHV37" s="12"/>
      <c r="DHW37" s="12"/>
      <c r="DHX37" s="12"/>
      <c r="DHY37" s="12"/>
      <c r="DHZ37" s="12"/>
      <c r="DIA37" s="12"/>
      <c r="DIB37" s="12"/>
      <c r="DIC37" s="12"/>
      <c r="DID37" s="12"/>
      <c r="DIE37" s="12"/>
      <c r="DIF37" s="12"/>
      <c r="DIG37" s="12"/>
      <c r="DIH37" s="12"/>
      <c r="DII37" s="12"/>
      <c r="DIJ37" s="12"/>
      <c r="DIK37" s="12"/>
      <c r="DIL37" s="12"/>
      <c r="DIM37" s="12"/>
      <c r="DIN37" s="12"/>
      <c r="DIO37" s="12"/>
      <c r="DIP37" s="12"/>
      <c r="DIQ37" s="12"/>
      <c r="DIR37" s="12"/>
      <c r="DIS37" s="12"/>
      <c r="DIT37" s="12"/>
      <c r="DIU37" s="12"/>
      <c r="DIV37" s="12"/>
      <c r="DIW37" s="12"/>
      <c r="DIX37" s="12"/>
      <c r="DIY37" s="12"/>
      <c r="DIZ37" s="12"/>
      <c r="DJA37" s="12"/>
      <c r="DJB37" s="12"/>
      <c r="DJC37" s="12"/>
      <c r="DJD37" s="12"/>
      <c r="DJE37" s="12"/>
      <c r="DJF37" s="12"/>
      <c r="DJG37" s="12"/>
      <c r="DJH37" s="12"/>
      <c r="DJI37" s="12"/>
      <c r="DJJ37" s="12"/>
      <c r="DJK37" s="12"/>
      <c r="DJL37" s="12"/>
      <c r="DJM37" s="12"/>
      <c r="DJN37" s="12"/>
      <c r="DJO37" s="12"/>
      <c r="DJP37" s="12"/>
      <c r="DJQ37" s="12"/>
      <c r="DJR37" s="12"/>
      <c r="DJS37" s="12"/>
      <c r="DJT37" s="12"/>
      <c r="DJU37" s="12"/>
      <c r="DJV37" s="12"/>
      <c r="DJW37" s="12"/>
      <c r="DJX37" s="12"/>
      <c r="DJY37" s="12"/>
      <c r="DJZ37" s="12"/>
      <c r="DKA37" s="12"/>
      <c r="DKB37" s="12"/>
      <c r="DKC37" s="12"/>
      <c r="DKD37" s="12"/>
      <c r="DKE37" s="12"/>
      <c r="DKF37" s="12"/>
      <c r="DKG37" s="12"/>
      <c r="DKH37" s="12"/>
      <c r="DKI37" s="12"/>
      <c r="DKJ37" s="12"/>
      <c r="DKK37" s="12"/>
      <c r="DKL37" s="12"/>
      <c r="DKM37" s="12"/>
      <c r="DKN37" s="12"/>
      <c r="DKO37" s="12"/>
      <c r="DKP37" s="12"/>
      <c r="DKQ37" s="12"/>
      <c r="DKR37" s="12"/>
      <c r="DKS37" s="12"/>
      <c r="DKT37" s="12"/>
      <c r="DKU37" s="12"/>
      <c r="DKV37" s="12"/>
      <c r="DKW37" s="12"/>
      <c r="DKX37" s="12"/>
      <c r="DKY37" s="12"/>
      <c r="DKZ37" s="12"/>
      <c r="DLA37" s="12"/>
      <c r="DLB37" s="12"/>
      <c r="DLC37" s="12"/>
      <c r="DLD37" s="12"/>
      <c r="DLE37" s="12"/>
      <c r="DLF37" s="12"/>
      <c r="DLG37" s="12"/>
      <c r="DLH37" s="12"/>
      <c r="DLI37" s="12"/>
      <c r="DLJ37" s="12"/>
      <c r="DLK37" s="12"/>
      <c r="DLL37" s="12"/>
      <c r="DLM37" s="12"/>
      <c r="DLN37" s="12"/>
      <c r="DLO37" s="12"/>
      <c r="DLP37" s="12"/>
      <c r="DLQ37" s="12"/>
      <c r="DLR37" s="12"/>
      <c r="DLS37" s="12"/>
      <c r="DLT37" s="12"/>
      <c r="DLU37" s="12"/>
      <c r="DLV37" s="12"/>
      <c r="DLW37" s="12"/>
      <c r="DLX37" s="12"/>
      <c r="DLY37" s="12"/>
      <c r="DLZ37" s="12"/>
      <c r="DMA37" s="12"/>
      <c r="DMB37" s="12"/>
      <c r="DMC37" s="12"/>
      <c r="DMD37" s="12"/>
      <c r="DME37" s="12"/>
      <c r="DMF37" s="12"/>
      <c r="DMG37" s="12"/>
      <c r="DMH37" s="12"/>
      <c r="DMI37" s="12"/>
      <c r="DMJ37" s="12"/>
      <c r="DMK37" s="12"/>
      <c r="DML37" s="12"/>
      <c r="DMM37" s="12"/>
      <c r="DMN37" s="12"/>
      <c r="DMO37" s="12"/>
      <c r="DMP37" s="12"/>
      <c r="DMQ37" s="12"/>
      <c r="DMR37" s="12"/>
      <c r="DMS37" s="12"/>
      <c r="DMT37" s="12"/>
      <c r="DMU37" s="12"/>
      <c r="DMV37" s="12"/>
      <c r="DMW37" s="12"/>
      <c r="DMX37" s="12"/>
      <c r="DMY37" s="12"/>
      <c r="DMZ37" s="12"/>
      <c r="DNA37" s="12"/>
      <c r="DNB37" s="12"/>
      <c r="DNC37" s="12"/>
      <c r="DND37" s="12"/>
      <c r="DNE37" s="12"/>
      <c r="DNF37" s="12"/>
      <c r="DNG37" s="12"/>
      <c r="DNH37" s="12"/>
      <c r="DNI37" s="12"/>
      <c r="DNJ37" s="12"/>
      <c r="DNK37" s="12"/>
      <c r="DNL37" s="12"/>
      <c r="DNM37" s="12"/>
      <c r="DNN37" s="12"/>
      <c r="DNO37" s="12"/>
      <c r="DNP37" s="12"/>
      <c r="DNQ37" s="12"/>
      <c r="DNR37" s="12"/>
      <c r="DNS37" s="12"/>
      <c r="DNT37" s="12"/>
      <c r="DNU37" s="12"/>
      <c r="DNV37" s="12"/>
      <c r="DNW37" s="12"/>
      <c r="DNX37" s="12"/>
      <c r="DNY37" s="12"/>
      <c r="DNZ37" s="12"/>
      <c r="DOA37" s="12"/>
      <c r="DOB37" s="12"/>
      <c r="DOC37" s="12"/>
      <c r="DOD37" s="12"/>
      <c r="DOE37" s="12"/>
      <c r="DOF37" s="12"/>
      <c r="DOG37" s="12"/>
      <c r="DOH37" s="12"/>
      <c r="DOI37" s="12"/>
      <c r="DOJ37" s="12"/>
      <c r="DOK37" s="12"/>
      <c r="DOL37" s="12"/>
      <c r="DOM37" s="12"/>
      <c r="DON37" s="12"/>
      <c r="DOO37" s="12"/>
      <c r="DOP37" s="12"/>
      <c r="DOQ37" s="12"/>
      <c r="DOR37" s="12"/>
      <c r="DOS37" s="12"/>
      <c r="DOT37" s="12"/>
      <c r="DOU37" s="12"/>
      <c r="DOV37" s="12"/>
      <c r="DOW37" s="12"/>
      <c r="DOX37" s="12"/>
      <c r="DOY37" s="12"/>
      <c r="DOZ37" s="12"/>
      <c r="DPA37" s="12"/>
      <c r="DPB37" s="12"/>
      <c r="DPC37" s="12"/>
      <c r="DPD37" s="12"/>
      <c r="DPE37" s="12"/>
      <c r="DPF37" s="12"/>
      <c r="DPG37" s="12"/>
      <c r="DPH37" s="12"/>
      <c r="DPI37" s="12"/>
      <c r="DPJ37" s="12"/>
      <c r="DPK37" s="12"/>
      <c r="DPL37" s="12"/>
      <c r="DPM37" s="12"/>
      <c r="DPN37" s="12"/>
      <c r="DPO37" s="12"/>
      <c r="DPP37" s="12"/>
      <c r="DPQ37" s="12"/>
      <c r="DPR37" s="12"/>
      <c r="DPS37" s="12"/>
      <c r="DPT37" s="12"/>
      <c r="DPU37" s="12"/>
      <c r="DPV37" s="12"/>
      <c r="DPW37" s="12"/>
      <c r="DPX37" s="12"/>
      <c r="DPY37" s="12"/>
      <c r="DPZ37" s="12"/>
      <c r="DQA37" s="12"/>
      <c r="DQB37" s="12"/>
      <c r="DQC37" s="12"/>
      <c r="DQD37" s="12"/>
      <c r="DQE37" s="12"/>
      <c r="DQF37" s="12"/>
      <c r="DQG37" s="12"/>
      <c r="DQH37" s="12"/>
      <c r="DQI37" s="12"/>
      <c r="DQJ37" s="12"/>
      <c r="DQK37" s="12"/>
      <c r="DQL37" s="12"/>
      <c r="DQM37" s="12"/>
      <c r="DQN37" s="12"/>
      <c r="DQO37" s="12"/>
      <c r="DQP37" s="12"/>
      <c r="DQQ37" s="12"/>
      <c r="DQR37" s="12"/>
      <c r="DQS37" s="12"/>
      <c r="DQT37" s="12"/>
      <c r="DQU37" s="12"/>
      <c r="DQV37" s="12"/>
      <c r="DQW37" s="12"/>
      <c r="DQX37" s="12"/>
      <c r="DQY37" s="12"/>
      <c r="DQZ37" s="12"/>
      <c r="DRA37" s="12"/>
      <c r="DRB37" s="12"/>
      <c r="DRC37" s="12"/>
      <c r="DRD37" s="12"/>
      <c r="DRE37" s="12"/>
      <c r="DRF37" s="12"/>
      <c r="DRG37" s="12"/>
      <c r="DRH37" s="12"/>
      <c r="DRI37" s="12"/>
      <c r="DRJ37" s="12"/>
      <c r="DRK37" s="12"/>
      <c r="DRL37" s="12"/>
      <c r="DRM37" s="12"/>
      <c r="DRN37" s="12"/>
      <c r="DRO37" s="12"/>
      <c r="DRP37" s="12"/>
      <c r="DRQ37" s="12"/>
      <c r="DRR37" s="12"/>
      <c r="DRS37" s="12"/>
      <c r="DRT37" s="12"/>
      <c r="DRU37" s="12"/>
      <c r="DRV37" s="12"/>
      <c r="DRW37" s="12"/>
      <c r="DRX37" s="12"/>
      <c r="DRY37" s="12"/>
      <c r="DRZ37" s="12"/>
      <c r="DSA37" s="12"/>
      <c r="DSB37" s="12"/>
      <c r="DSC37" s="12"/>
      <c r="DSD37" s="12"/>
      <c r="DSE37" s="12"/>
      <c r="DSF37" s="12"/>
      <c r="DSG37" s="12"/>
      <c r="DSH37" s="12"/>
      <c r="DSI37" s="12"/>
      <c r="DSJ37" s="12"/>
      <c r="DSK37" s="12"/>
      <c r="DSL37" s="12"/>
      <c r="DSM37" s="12"/>
      <c r="DSN37" s="12"/>
      <c r="DSO37" s="12"/>
      <c r="DSP37" s="12"/>
      <c r="DSQ37" s="12"/>
      <c r="DSR37" s="12"/>
      <c r="DSS37" s="12"/>
      <c r="DST37" s="12"/>
      <c r="DSU37" s="12"/>
      <c r="DSV37" s="12"/>
      <c r="DSW37" s="12"/>
      <c r="DSX37" s="12"/>
      <c r="DSY37" s="12"/>
      <c r="DSZ37" s="12"/>
      <c r="DTA37" s="12"/>
      <c r="DTB37" s="12"/>
      <c r="DTC37" s="12"/>
      <c r="DTD37" s="12"/>
      <c r="DTE37" s="12"/>
      <c r="DTF37" s="12"/>
      <c r="DTG37" s="12"/>
      <c r="DTH37" s="12"/>
      <c r="DTI37" s="12"/>
      <c r="DTJ37" s="12"/>
      <c r="DTK37" s="12"/>
      <c r="DTL37" s="12"/>
      <c r="DTM37" s="12"/>
      <c r="DTN37" s="12"/>
      <c r="DTO37" s="12"/>
      <c r="DTP37" s="12"/>
      <c r="DTQ37" s="12"/>
      <c r="DTR37" s="12"/>
      <c r="DTS37" s="12"/>
      <c r="DTT37" s="12"/>
      <c r="DTU37" s="12"/>
      <c r="DTV37" s="12"/>
      <c r="DTW37" s="12"/>
      <c r="DTX37" s="12"/>
      <c r="DTY37" s="12"/>
      <c r="DTZ37" s="12"/>
      <c r="DUA37" s="12"/>
      <c r="DUB37" s="12"/>
      <c r="DUC37" s="12"/>
      <c r="DUD37" s="12"/>
      <c r="DUE37" s="12"/>
      <c r="DUF37" s="12"/>
      <c r="DUG37" s="12"/>
      <c r="DUH37" s="12"/>
      <c r="DUI37" s="12"/>
      <c r="DUJ37" s="12"/>
      <c r="DUK37" s="12"/>
      <c r="DUL37" s="12"/>
      <c r="DUM37" s="12"/>
      <c r="DUN37" s="12"/>
      <c r="DUO37" s="12"/>
      <c r="DUP37" s="12"/>
      <c r="DUQ37" s="12"/>
      <c r="DUR37" s="12"/>
      <c r="DUS37" s="12"/>
      <c r="DUT37" s="12"/>
      <c r="DUU37" s="12"/>
      <c r="DUV37" s="12"/>
      <c r="DUW37" s="12"/>
      <c r="DUX37" s="12"/>
      <c r="DUY37" s="12"/>
      <c r="DUZ37" s="12"/>
      <c r="DVA37" s="12"/>
      <c r="DVB37" s="12"/>
      <c r="DVC37" s="12"/>
      <c r="DVD37" s="12"/>
      <c r="DVE37" s="12"/>
      <c r="DVF37" s="12"/>
      <c r="DVG37" s="12"/>
      <c r="DVH37" s="12"/>
      <c r="DVI37" s="12"/>
      <c r="DVJ37" s="12"/>
      <c r="DVK37" s="12"/>
      <c r="DVL37" s="12"/>
      <c r="DVM37" s="12"/>
      <c r="DVN37" s="12"/>
      <c r="DVO37" s="12"/>
      <c r="DVP37" s="12"/>
      <c r="DVQ37" s="12"/>
      <c r="DVR37" s="12"/>
      <c r="DVS37" s="12"/>
      <c r="DVT37" s="12"/>
      <c r="DVU37" s="12"/>
      <c r="DVV37" s="12"/>
      <c r="DVW37" s="12"/>
      <c r="DVX37" s="12"/>
      <c r="DVY37" s="12"/>
      <c r="DVZ37" s="12"/>
      <c r="DWA37" s="12"/>
      <c r="DWB37" s="12"/>
      <c r="DWC37" s="12"/>
      <c r="DWD37" s="12"/>
      <c r="DWE37" s="12"/>
      <c r="DWF37" s="12"/>
      <c r="DWG37" s="12"/>
      <c r="DWH37" s="12"/>
      <c r="DWI37" s="12"/>
      <c r="DWJ37" s="12"/>
      <c r="DWK37" s="12"/>
      <c r="DWL37" s="12"/>
      <c r="DWM37" s="12"/>
      <c r="DWN37" s="12"/>
      <c r="DWO37" s="12"/>
      <c r="DWP37" s="12"/>
      <c r="DWQ37" s="12"/>
      <c r="DWR37" s="12"/>
      <c r="DWS37" s="12"/>
      <c r="DWT37" s="12"/>
      <c r="DWU37" s="12"/>
      <c r="DWV37" s="12"/>
      <c r="DWW37" s="12"/>
      <c r="DWX37" s="12"/>
      <c r="DWY37" s="12"/>
      <c r="DWZ37" s="12"/>
      <c r="DXA37" s="12"/>
      <c r="DXB37" s="12"/>
      <c r="DXC37" s="12"/>
      <c r="DXD37" s="12"/>
      <c r="DXE37" s="12"/>
      <c r="DXF37" s="12"/>
      <c r="DXG37" s="12"/>
      <c r="DXH37" s="12"/>
      <c r="DXI37" s="12"/>
      <c r="DXJ37" s="12"/>
      <c r="DXK37" s="12"/>
      <c r="DXL37" s="12"/>
      <c r="DXM37" s="12"/>
      <c r="DXN37" s="12"/>
      <c r="DXO37" s="12"/>
      <c r="DXP37" s="12"/>
      <c r="DXQ37" s="12"/>
      <c r="DXR37" s="12"/>
      <c r="DXS37" s="12"/>
      <c r="DXT37" s="12"/>
      <c r="DXU37" s="12"/>
      <c r="DXV37" s="12"/>
      <c r="DXW37" s="12"/>
      <c r="DXX37" s="12"/>
      <c r="DXY37" s="12"/>
      <c r="DXZ37" s="12"/>
      <c r="DYA37" s="12"/>
      <c r="DYB37" s="12"/>
      <c r="DYC37" s="12"/>
      <c r="DYD37" s="12"/>
      <c r="DYE37" s="12"/>
      <c r="DYF37" s="12"/>
      <c r="DYG37" s="12"/>
      <c r="DYH37" s="12"/>
      <c r="DYI37" s="12"/>
      <c r="DYJ37" s="12"/>
      <c r="DYK37" s="12"/>
      <c r="DYL37" s="12"/>
      <c r="DYM37" s="12"/>
      <c r="DYN37" s="12"/>
      <c r="DYO37" s="12"/>
      <c r="DYP37" s="12"/>
      <c r="DYQ37" s="12"/>
      <c r="DYR37" s="12"/>
      <c r="DYS37" s="12"/>
      <c r="DYT37" s="12"/>
      <c r="DYU37" s="12"/>
      <c r="DYV37" s="12"/>
      <c r="DYW37" s="12"/>
      <c r="DYX37" s="12"/>
      <c r="DYY37" s="12"/>
      <c r="DYZ37" s="12"/>
      <c r="DZA37" s="12"/>
      <c r="DZB37" s="12"/>
      <c r="DZC37" s="12"/>
      <c r="DZD37" s="12"/>
      <c r="DZE37" s="12"/>
      <c r="DZF37" s="12"/>
      <c r="DZG37" s="12"/>
      <c r="DZH37" s="12"/>
      <c r="DZI37" s="12"/>
      <c r="DZJ37" s="12"/>
      <c r="DZK37" s="12"/>
      <c r="DZL37" s="12"/>
      <c r="DZM37" s="12"/>
      <c r="DZN37" s="12"/>
      <c r="DZO37" s="12"/>
      <c r="DZP37" s="12"/>
      <c r="DZQ37" s="12"/>
      <c r="DZR37" s="12"/>
      <c r="DZS37" s="12"/>
      <c r="DZT37" s="12"/>
      <c r="DZU37" s="12"/>
      <c r="DZV37" s="12"/>
      <c r="DZW37" s="12"/>
      <c r="DZX37" s="12"/>
      <c r="DZY37" s="12"/>
      <c r="DZZ37" s="12"/>
      <c r="EAA37" s="12"/>
      <c r="EAB37" s="12"/>
      <c r="EAC37" s="12"/>
      <c r="EAD37" s="12"/>
      <c r="EAE37" s="12"/>
      <c r="EAF37" s="12"/>
      <c r="EAG37" s="12"/>
      <c r="EAH37" s="12"/>
      <c r="EAI37" s="12"/>
      <c r="EAJ37" s="12"/>
      <c r="EAK37" s="12"/>
      <c r="EAL37" s="12"/>
      <c r="EAM37" s="12"/>
      <c r="EAN37" s="12"/>
      <c r="EAO37" s="12"/>
      <c r="EAP37" s="12"/>
      <c r="EAQ37" s="12"/>
      <c r="EAR37" s="12"/>
      <c r="EAS37" s="12"/>
      <c r="EAT37" s="12"/>
      <c r="EAU37" s="12"/>
      <c r="EAV37" s="12"/>
      <c r="EAW37" s="12"/>
      <c r="EAX37" s="12"/>
      <c r="EAY37" s="12"/>
      <c r="EAZ37" s="12"/>
      <c r="EBA37" s="12"/>
      <c r="EBB37" s="12"/>
      <c r="EBC37" s="12"/>
      <c r="EBD37" s="12"/>
      <c r="EBE37" s="12"/>
      <c r="EBF37" s="12"/>
      <c r="EBG37" s="12"/>
      <c r="EBH37" s="12"/>
      <c r="EBI37" s="12"/>
      <c r="EBJ37" s="12"/>
      <c r="EBK37" s="12"/>
      <c r="EBL37" s="12"/>
      <c r="EBM37" s="12"/>
      <c r="EBN37" s="12"/>
      <c r="EBO37" s="12"/>
      <c r="EBP37" s="12"/>
      <c r="EBQ37" s="12"/>
      <c r="EBR37" s="12"/>
      <c r="EBS37" s="12"/>
      <c r="EBT37" s="12"/>
      <c r="EBU37" s="12"/>
      <c r="EBV37" s="12"/>
      <c r="EBW37" s="12"/>
      <c r="EBX37" s="12"/>
      <c r="EBY37" s="12"/>
      <c r="EBZ37" s="12"/>
      <c r="ECA37" s="12"/>
      <c r="ECB37" s="12"/>
      <c r="ECC37" s="12"/>
      <c r="ECD37" s="12"/>
      <c r="ECE37" s="12"/>
      <c r="ECF37" s="12"/>
      <c r="ECG37" s="12"/>
      <c r="ECH37" s="12"/>
      <c r="ECI37" s="12"/>
      <c r="ECJ37" s="12"/>
      <c r="ECK37" s="12"/>
      <c r="ECL37" s="12"/>
      <c r="ECM37" s="12"/>
      <c r="ECN37" s="12"/>
      <c r="ECO37" s="12"/>
      <c r="ECP37" s="12"/>
      <c r="ECQ37" s="12"/>
      <c r="ECR37" s="12"/>
      <c r="ECS37" s="12"/>
      <c r="ECT37" s="12"/>
      <c r="ECU37" s="12"/>
      <c r="ECV37" s="12"/>
      <c r="ECW37" s="12"/>
      <c r="ECX37" s="12"/>
      <c r="ECY37" s="12"/>
      <c r="ECZ37" s="12"/>
      <c r="EDA37" s="12"/>
      <c r="EDB37" s="12"/>
      <c r="EDC37" s="12"/>
      <c r="EDD37" s="12"/>
      <c r="EDE37" s="12"/>
      <c r="EDF37" s="12"/>
      <c r="EDG37" s="12"/>
      <c r="EDH37" s="12"/>
      <c r="EDI37" s="12"/>
      <c r="EDJ37" s="12"/>
      <c r="EDK37" s="12"/>
      <c r="EDL37" s="12"/>
      <c r="EDM37" s="12"/>
      <c r="EDN37" s="12"/>
      <c r="EDO37" s="12"/>
      <c r="EDP37" s="12"/>
      <c r="EDQ37" s="12"/>
      <c r="EDR37" s="12"/>
      <c r="EDS37" s="12"/>
      <c r="EDT37" s="12"/>
      <c r="EDU37" s="12"/>
      <c r="EDV37" s="12"/>
      <c r="EDW37" s="12"/>
      <c r="EDX37" s="12"/>
      <c r="EDY37" s="12"/>
      <c r="EDZ37" s="12"/>
      <c r="EEA37" s="12"/>
      <c r="EEB37" s="12"/>
      <c r="EEC37" s="12"/>
      <c r="EED37" s="12"/>
      <c r="EEE37" s="12"/>
      <c r="EEF37" s="12"/>
      <c r="EEG37" s="12"/>
      <c r="EEH37" s="12"/>
      <c r="EEI37" s="12"/>
      <c r="EEJ37" s="12"/>
      <c r="EEK37" s="12"/>
      <c r="EEL37" s="12"/>
      <c r="EEM37" s="12"/>
      <c r="EEN37" s="12"/>
      <c r="EEO37" s="12"/>
      <c r="EEP37" s="12"/>
      <c r="EEQ37" s="12"/>
      <c r="EER37" s="12"/>
      <c r="EES37" s="12"/>
      <c r="EET37" s="12"/>
      <c r="EEU37" s="12"/>
      <c r="EEV37" s="12"/>
      <c r="EEW37" s="12"/>
      <c r="EEX37" s="12"/>
      <c r="EEY37" s="12"/>
      <c r="EEZ37" s="12"/>
      <c r="EFA37" s="12"/>
      <c r="EFB37" s="12"/>
      <c r="EFC37" s="12"/>
      <c r="EFD37" s="12"/>
      <c r="EFE37" s="12"/>
      <c r="EFF37" s="12"/>
      <c r="EFG37" s="12"/>
      <c r="EFH37" s="12"/>
      <c r="EFI37" s="12"/>
      <c r="EFJ37" s="12"/>
      <c r="EFK37" s="12"/>
      <c r="EFL37" s="12"/>
      <c r="EFM37" s="12"/>
      <c r="EFN37" s="12"/>
      <c r="EFO37" s="12"/>
      <c r="EFP37" s="12"/>
      <c r="EFQ37" s="12"/>
      <c r="EFR37" s="12"/>
      <c r="EFS37" s="12"/>
      <c r="EFT37" s="12"/>
      <c r="EFU37" s="12"/>
      <c r="EFV37" s="12"/>
      <c r="EFW37" s="12"/>
      <c r="EFX37" s="12"/>
      <c r="EFY37" s="12"/>
      <c r="EFZ37" s="12"/>
      <c r="EGA37" s="12"/>
      <c r="EGB37" s="12"/>
      <c r="EGC37" s="12"/>
      <c r="EGD37" s="12"/>
      <c r="EGE37" s="12"/>
      <c r="EGF37" s="12"/>
      <c r="EGG37" s="12"/>
      <c r="EGH37" s="12"/>
      <c r="EGI37" s="12"/>
      <c r="EGJ37" s="12"/>
      <c r="EGK37" s="12"/>
      <c r="EGL37" s="12"/>
      <c r="EGM37" s="12"/>
      <c r="EGN37" s="12"/>
      <c r="EGO37" s="12"/>
      <c r="EGP37" s="12"/>
      <c r="EGQ37" s="12"/>
      <c r="EGR37" s="12"/>
      <c r="EGS37" s="12"/>
      <c r="EGT37" s="12"/>
      <c r="EGU37" s="12"/>
      <c r="EGV37" s="12"/>
      <c r="EGW37" s="12"/>
      <c r="EGX37" s="12"/>
      <c r="EGY37" s="12"/>
      <c r="EGZ37" s="12"/>
      <c r="EHA37" s="12"/>
      <c r="EHB37" s="12"/>
      <c r="EHC37" s="12"/>
      <c r="EHD37" s="12"/>
      <c r="EHE37" s="12"/>
      <c r="EHF37" s="12"/>
      <c r="EHG37" s="12"/>
      <c r="EHH37" s="12"/>
      <c r="EHI37" s="12"/>
      <c r="EHJ37" s="12"/>
      <c r="EHK37" s="12"/>
      <c r="EHL37" s="12"/>
      <c r="EHM37" s="12"/>
      <c r="EHN37" s="12"/>
      <c r="EHO37" s="12"/>
      <c r="EHP37" s="12"/>
      <c r="EHQ37" s="12"/>
      <c r="EHR37" s="12"/>
      <c r="EHS37" s="12"/>
      <c r="EHT37" s="12"/>
      <c r="EHU37" s="12"/>
      <c r="EHV37" s="12"/>
      <c r="EHW37" s="12"/>
      <c r="EHX37" s="12"/>
      <c r="EHY37" s="12"/>
      <c r="EHZ37" s="12"/>
      <c r="EIA37" s="12"/>
      <c r="EIB37" s="12"/>
      <c r="EIC37" s="12"/>
      <c r="EID37" s="12"/>
      <c r="EIE37" s="12"/>
      <c r="EIF37" s="12"/>
      <c r="EIG37" s="12"/>
      <c r="EIH37" s="12"/>
      <c r="EII37" s="12"/>
      <c r="EIJ37" s="12"/>
      <c r="EIK37" s="12"/>
      <c r="EIL37" s="12"/>
      <c r="EIM37" s="12"/>
      <c r="EIN37" s="12"/>
      <c r="EIO37" s="12"/>
      <c r="EIP37" s="12"/>
      <c r="EIQ37" s="12"/>
      <c r="EIR37" s="12"/>
      <c r="EIS37" s="12"/>
      <c r="EIT37" s="12"/>
      <c r="EIU37" s="12"/>
      <c r="EIV37" s="12"/>
      <c r="EIW37" s="12"/>
      <c r="EIX37" s="12"/>
      <c r="EIY37" s="12"/>
      <c r="EIZ37" s="12"/>
      <c r="EJA37" s="12"/>
      <c r="EJB37" s="12"/>
      <c r="EJC37" s="12"/>
      <c r="EJD37" s="12"/>
      <c r="EJE37" s="12"/>
      <c r="EJF37" s="12"/>
      <c r="EJG37" s="12"/>
      <c r="EJH37" s="12"/>
      <c r="EJI37" s="12"/>
      <c r="EJJ37" s="12"/>
      <c r="EJK37" s="12"/>
      <c r="EJL37" s="12"/>
      <c r="EJM37" s="12"/>
      <c r="EJN37" s="12"/>
      <c r="EJO37" s="12"/>
      <c r="EJP37" s="12"/>
      <c r="EJQ37" s="12"/>
      <c r="EJR37" s="12"/>
      <c r="EJS37" s="12"/>
      <c r="EJT37" s="12"/>
      <c r="EJU37" s="12"/>
      <c r="EJV37" s="12"/>
      <c r="EJW37" s="12"/>
      <c r="EJX37" s="12"/>
      <c r="EJY37" s="12"/>
      <c r="EJZ37" s="12"/>
      <c r="EKA37" s="12"/>
      <c r="EKB37" s="12"/>
      <c r="EKC37" s="12"/>
      <c r="EKD37" s="12"/>
      <c r="EKE37" s="12"/>
      <c r="EKF37" s="12"/>
      <c r="EKG37" s="12"/>
      <c r="EKH37" s="12"/>
      <c r="EKI37" s="12"/>
      <c r="EKJ37" s="12"/>
      <c r="EKK37" s="12"/>
      <c r="EKL37" s="12"/>
      <c r="EKM37" s="12"/>
      <c r="EKN37" s="12"/>
      <c r="EKO37" s="12"/>
      <c r="EKP37" s="12"/>
      <c r="EKQ37" s="12"/>
      <c r="EKR37" s="12"/>
      <c r="EKS37" s="12"/>
      <c r="EKT37" s="12"/>
      <c r="EKU37" s="12"/>
      <c r="EKV37" s="12"/>
      <c r="EKW37" s="12"/>
      <c r="EKX37" s="12"/>
      <c r="EKY37" s="12"/>
      <c r="EKZ37" s="12"/>
      <c r="ELA37" s="12"/>
      <c r="ELB37" s="12"/>
      <c r="ELC37" s="12"/>
      <c r="ELD37" s="12"/>
      <c r="ELE37" s="12"/>
      <c r="ELF37" s="12"/>
      <c r="ELG37" s="12"/>
      <c r="ELH37" s="12"/>
      <c r="ELI37" s="12"/>
      <c r="ELJ37" s="12"/>
      <c r="ELK37" s="12"/>
      <c r="ELL37" s="12"/>
      <c r="ELM37" s="12"/>
      <c r="ELN37" s="12"/>
      <c r="ELO37" s="12"/>
      <c r="ELP37" s="12"/>
      <c r="ELQ37" s="12"/>
      <c r="ELR37" s="12"/>
      <c r="ELS37" s="12"/>
      <c r="ELT37" s="12"/>
      <c r="ELU37" s="12"/>
      <c r="ELV37" s="12"/>
      <c r="ELW37" s="12"/>
      <c r="ELX37" s="12"/>
      <c r="ELY37" s="12"/>
      <c r="ELZ37" s="12"/>
      <c r="EMA37" s="12"/>
      <c r="EMB37" s="12"/>
      <c r="EMC37" s="12"/>
      <c r="EMD37" s="12"/>
      <c r="EME37" s="12"/>
      <c r="EMF37" s="12"/>
      <c r="EMG37" s="12"/>
      <c r="EMH37" s="12"/>
      <c r="EMI37" s="12"/>
      <c r="EMJ37" s="12"/>
      <c r="EMK37" s="12"/>
      <c r="EML37" s="12"/>
      <c r="EMM37" s="12"/>
      <c r="EMN37" s="12"/>
      <c r="EMO37" s="12"/>
      <c r="EMP37" s="12"/>
      <c r="EMQ37" s="12"/>
      <c r="EMR37" s="12"/>
      <c r="EMS37" s="12"/>
      <c r="EMT37" s="12"/>
      <c r="EMU37" s="12"/>
      <c r="EMV37" s="12"/>
      <c r="EMW37" s="12"/>
      <c r="EMX37" s="12"/>
      <c r="EMY37" s="12"/>
      <c r="EMZ37" s="12"/>
      <c r="ENA37" s="12"/>
      <c r="ENB37" s="12"/>
      <c r="ENC37" s="12"/>
      <c r="END37" s="12"/>
      <c r="ENE37" s="12"/>
      <c r="ENF37" s="12"/>
      <c r="ENG37" s="12"/>
      <c r="ENH37" s="12"/>
      <c r="ENI37" s="12"/>
      <c r="ENJ37" s="12"/>
      <c r="ENK37" s="12"/>
      <c r="ENL37" s="12"/>
      <c r="ENM37" s="12"/>
      <c r="ENN37" s="12"/>
      <c r="ENO37" s="12"/>
      <c r="ENP37" s="12"/>
      <c r="ENQ37" s="12"/>
      <c r="ENR37" s="12"/>
      <c r="ENS37" s="12"/>
      <c r="ENT37" s="12"/>
      <c r="ENU37" s="12"/>
      <c r="ENV37" s="12"/>
      <c r="ENW37" s="12"/>
      <c r="ENX37" s="12"/>
      <c r="ENY37" s="12"/>
      <c r="ENZ37" s="12"/>
      <c r="EOA37" s="12"/>
      <c r="EOB37" s="12"/>
      <c r="EOC37" s="12"/>
      <c r="EOD37" s="12"/>
      <c r="EOE37" s="12"/>
      <c r="EOF37" s="12"/>
      <c r="EOG37" s="12"/>
      <c r="EOH37" s="12"/>
      <c r="EOI37" s="12"/>
      <c r="EOJ37" s="12"/>
      <c r="EOK37" s="12"/>
      <c r="EOL37" s="12"/>
      <c r="EOM37" s="12"/>
      <c r="EON37" s="12"/>
      <c r="EOO37" s="12"/>
      <c r="EOP37" s="12"/>
      <c r="EOQ37" s="12"/>
      <c r="EOR37" s="12"/>
      <c r="EOS37" s="12"/>
      <c r="EOT37" s="12"/>
      <c r="EOU37" s="12"/>
      <c r="EOV37" s="12"/>
      <c r="EOW37" s="12"/>
      <c r="EOX37" s="12"/>
      <c r="EOY37" s="12"/>
      <c r="EOZ37" s="12"/>
      <c r="EPA37" s="12"/>
      <c r="EPB37" s="12"/>
      <c r="EPC37" s="12"/>
      <c r="EPD37" s="12"/>
      <c r="EPE37" s="12"/>
      <c r="EPF37" s="12"/>
      <c r="EPG37" s="12"/>
      <c r="EPH37" s="12"/>
      <c r="EPI37" s="12"/>
      <c r="EPJ37" s="12"/>
      <c r="EPK37" s="12"/>
      <c r="EPL37" s="12"/>
      <c r="EPM37" s="12"/>
      <c r="EPN37" s="12"/>
      <c r="EPO37" s="12"/>
      <c r="EPP37" s="12"/>
      <c r="EPQ37" s="12"/>
      <c r="EPR37" s="12"/>
      <c r="EPS37" s="12"/>
      <c r="EPT37" s="12"/>
      <c r="EPU37" s="12"/>
      <c r="EPV37" s="12"/>
      <c r="EPW37" s="12"/>
      <c r="EPX37" s="12"/>
      <c r="EPY37" s="12"/>
      <c r="EPZ37" s="12"/>
      <c r="EQA37" s="12"/>
      <c r="EQB37" s="12"/>
      <c r="EQC37" s="12"/>
      <c r="EQD37" s="12"/>
      <c r="EQE37" s="12"/>
      <c r="EQF37" s="12"/>
      <c r="EQG37" s="12"/>
      <c r="EQH37" s="12"/>
      <c r="EQI37" s="12"/>
      <c r="EQJ37" s="12"/>
      <c r="EQK37" s="12"/>
      <c r="EQL37" s="12"/>
      <c r="EQM37" s="12"/>
      <c r="EQN37" s="12"/>
      <c r="EQO37" s="12"/>
      <c r="EQP37" s="12"/>
      <c r="EQQ37" s="12"/>
      <c r="EQR37" s="12"/>
      <c r="EQS37" s="12"/>
      <c r="EQT37" s="12"/>
      <c r="EQU37" s="12"/>
      <c r="EQV37" s="12"/>
      <c r="EQW37" s="12"/>
      <c r="EQX37" s="12"/>
      <c r="EQY37" s="12"/>
      <c r="EQZ37" s="12"/>
      <c r="ERA37" s="12"/>
      <c r="ERB37" s="12"/>
      <c r="ERC37" s="12"/>
      <c r="ERD37" s="12"/>
      <c r="ERE37" s="12"/>
      <c r="ERF37" s="12"/>
      <c r="ERG37" s="12"/>
      <c r="ERH37" s="12"/>
      <c r="ERI37" s="12"/>
      <c r="ERJ37" s="12"/>
      <c r="ERK37" s="12"/>
      <c r="ERL37" s="12"/>
      <c r="ERM37" s="12"/>
      <c r="ERN37" s="12"/>
      <c r="ERO37" s="12"/>
      <c r="ERP37" s="12"/>
      <c r="ERQ37" s="12"/>
      <c r="ERR37" s="12"/>
      <c r="ERS37" s="12"/>
      <c r="ERT37" s="12"/>
      <c r="ERU37" s="12"/>
      <c r="ERV37" s="12"/>
      <c r="ERW37" s="12"/>
      <c r="ERX37" s="12"/>
      <c r="ERY37" s="12"/>
      <c r="ERZ37" s="12"/>
      <c r="ESA37" s="12"/>
      <c r="ESB37" s="12"/>
      <c r="ESC37" s="12"/>
      <c r="ESD37" s="12"/>
      <c r="ESE37" s="12"/>
      <c r="ESF37" s="12"/>
      <c r="ESG37" s="12"/>
      <c r="ESH37" s="12"/>
      <c r="ESI37" s="12"/>
      <c r="ESJ37" s="12"/>
      <c r="ESK37" s="12"/>
      <c r="ESL37" s="12"/>
      <c r="ESM37" s="12"/>
      <c r="ESN37" s="12"/>
      <c r="ESO37" s="12"/>
      <c r="ESP37" s="12"/>
      <c r="ESQ37" s="12"/>
      <c r="ESR37" s="12"/>
      <c r="ESS37" s="12"/>
      <c r="EST37" s="12"/>
      <c r="ESU37" s="12"/>
      <c r="ESV37" s="12"/>
      <c r="ESW37" s="12"/>
      <c r="ESX37" s="12"/>
      <c r="ESY37" s="12"/>
      <c r="ESZ37" s="12"/>
      <c r="ETA37" s="12"/>
      <c r="ETB37" s="12"/>
      <c r="ETC37" s="12"/>
      <c r="ETD37" s="12"/>
      <c r="ETE37" s="12"/>
      <c r="ETF37" s="12"/>
      <c r="ETG37" s="12"/>
      <c r="ETH37" s="12"/>
      <c r="ETI37" s="12"/>
      <c r="ETJ37" s="12"/>
      <c r="ETK37" s="12"/>
      <c r="ETL37" s="12"/>
      <c r="ETM37" s="12"/>
      <c r="ETN37" s="12"/>
      <c r="ETO37" s="12"/>
      <c r="ETP37" s="12"/>
      <c r="ETQ37" s="12"/>
      <c r="ETR37" s="12"/>
      <c r="ETS37" s="12"/>
      <c r="ETT37" s="12"/>
      <c r="ETU37" s="12"/>
      <c r="ETV37" s="12"/>
      <c r="ETW37" s="12"/>
      <c r="ETX37" s="12"/>
      <c r="ETY37" s="12"/>
      <c r="ETZ37" s="12"/>
      <c r="EUA37" s="12"/>
      <c r="EUB37" s="12"/>
      <c r="EUC37" s="12"/>
      <c r="EUD37" s="12"/>
      <c r="EUE37" s="12"/>
      <c r="EUF37" s="12"/>
      <c r="EUG37" s="12"/>
      <c r="EUH37" s="12"/>
      <c r="EUI37" s="12"/>
      <c r="EUJ37" s="12"/>
      <c r="EUK37" s="12"/>
      <c r="EUL37" s="12"/>
      <c r="EUM37" s="12"/>
      <c r="EUN37" s="12"/>
      <c r="EUO37" s="12"/>
      <c r="EUP37" s="12"/>
      <c r="EUQ37" s="12"/>
      <c r="EUR37" s="12"/>
      <c r="EUS37" s="12"/>
      <c r="EUT37" s="12"/>
      <c r="EUU37" s="12"/>
      <c r="EUV37" s="12"/>
      <c r="EUW37" s="12"/>
      <c r="EUX37" s="12"/>
      <c r="EUY37" s="12"/>
      <c r="EUZ37" s="12"/>
      <c r="EVA37" s="12"/>
      <c r="EVB37" s="12"/>
      <c r="EVC37" s="12"/>
      <c r="EVD37" s="12"/>
      <c r="EVE37" s="12"/>
      <c r="EVF37" s="12"/>
      <c r="EVG37" s="12"/>
      <c r="EVH37" s="12"/>
      <c r="EVI37" s="12"/>
      <c r="EVJ37" s="12"/>
      <c r="EVK37" s="12"/>
      <c r="EVL37" s="12"/>
      <c r="EVM37" s="12"/>
      <c r="EVN37" s="12"/>
      <c r="EVO37" s="12"/>
      <c r="EVP37" s="12"/>
      <c r="EVQ37" s="12"/>
      <c r="EVR37" s="12"/>
      <c r="EVS37" s="12"/>
      <c r="EVT37" s="12"/>
      <c r="EVU37" s="12"/>
      <c r="EVV37" s="12"/>
      <c r="EVW37" s="12"/>
      <c r="EVX37" s="12"/>
      <c r="EVY37" s="12"/>
      <c r="EVZ37" s="12"/>
      <c r="EWA37" s="12"/>
      <c r="EWB37" s="12"/>
      <c r="EWC37" s="12"/>
      <c r="EWD37" s="12"/>
      <c r="EWE37" s="12"/>
      <c r="EWF37" s="12"/>
      <c r="EWG37" s="12"/>
      <c r="EWH37" s="12"/>
      <c r="EWI37" s="12"/>
      <c r="EWJ37" s="12"/>
      <c r="EWK37" s="12"/>
      <c r="EWL37" s="12"/>
      <c r="EWM37" s="12"/>
      <c r="EWN37" s="12"/>
      <c r="EWO37" s="12"/>
      <c r="EWP37" s="12"/>
      <c r="EWQ37" s="12"/>
      <c r="EWR37" s="12"/>
      <c r="EWS37" s="12"/>
      <c r="EWT37" s="12"/>
      <c r="EWU37" s="12"/>
      <c r="EWV37" s="12"/>
      <c r="EWW37" s="12"/>
      <c r="EWX37" s="12"/>
      <c r="EWY37" s="12"/>
      <c r="EWZ37" s="12"/>
      <c r="EXA37" s="12"/>
      <c r="EXB37" s="12"/>
      <c r="EXC37" s="12"/>
      <c r="EXD37" s="12"/>
      <c r="EXE37" s="12"/>
      <c r="EXF37" s="12"/>
      <c r="EXG37" s="12"/>
      <c r="EXH37" s="12"/>
      <c r="EXI37" s="12"/>
      <c r="EXJ37" s="12"/>
      <c r="EXK37" s="12"/>
      <c r="EXL37" s="12"/>
      <c r="EXM37" s="12"/>
      <c r="EXN37" s="12"/>
      <c r="EXO37" s="12"/>
      <c r="EXP37" s="12"/>
      <c r="EXQ37" s="12"/>
      <c r="EXR37" s="12"/>
      <c r="EXS37" s="12"/>
      <c r="EXT37" s="12"/>
      <c r="EXU37" s="12"/>
      <c r="EXV37" s="12"/>
      <c r="EXW37" s="12"/>
      <c r="EXX37" s="12"/>
      <c r="EXY37" s="12"/>
      <c r="EXZ37" s="12"/>
      <c r="EYA37" s="12"/>
      <c r="EYB37" s="12"/>
      <c r="EYC37" s="12"/>
      <c r="EYD37" s="12"/>
      <c r="EYE37" s="12"/>
      <c r="EYF37" s="12"/>
      <c r="EYG37" s="12"/>
      <c r="EYH37" s="12"/>
      <c r="EYI37" s="12"/>
      <c r="EYJ37" s="12"/>
      <c r="EYK37" s="12"/>
      <c r="EYL37" s="12"/>
      <c r="EYM37" s="12"/>
      <c r="EYN37" s="12"/>
      <c r="EYO37" s="12"/>
      <c r="EYP37" s="12"/>
      <c r="EYQ37" s="12"/>
      <c r="EYR37" s="12"/>
      <c r="EYS37" s="12"/>
      <c r="EYT37" s="12"/>
      <c r="EYU37" s="12"/>
      <c r="EYV37" s="12"/>
      <c r="EYW37" s="12"/>
      <c r="EYX37" s="12"/>
      <c r="EYY37" s="12"/>
      <c r="EYZ37" s="12"/>
      <c r="EZA37" s="12"/>
      <c r="EZB37" s="12"/>
      <c r="EZC37" s="12"/>
      <c r="EZD37" s="12"/>
      <c r="EZE37" s="12"/>
      <c r="EZF37" s="12"/>
      <c r="EZG37" s="12"/>
      <c r="EZH37" s="12"/>
      <c r="EZI37" s="12"/>
      <c r="EZJ37" s="12"/>
      <c r="EZK37" s="12"/>
      <c r="EZL37" s="12"/>
      <c r="EZM37" s="12"/>
      <c r="EZN37" s="12"/>
      <c r="EZO37" s="12"/>
      <c r="EZP37" s="12"/>
      <c r="EZQ37" s="12"/>
      <c r="EZR37" s="12"/>
      <c r="EZS37" s="12"/>
      <c r="EZT37" s="12"/>
      <c r="EZU37" s="12"/>
      <c r="EZV37" s="12"/>
      <c r="EZW37" s="12"/>
      <c r="EZX37" s="12"/>
      <c r="EZY37" s="12"/>
      <c r="EZZ37" s="12"/>
      <c r="FAA37" s="12"/>
      <c r="FAB37" s="12"/>
      <c r="FAC37" s="12"/>
      <c r="FAD37" s="12"/>
      <c r="FAE37" s="12"/>
      <c r="FAF37" s="12"/>
      <c r="FAG37" s="12"/>
      <c r="FAH37" s="12"/>
      <c r="FAI37" s="12"/>
      <c r="FAJ37" s="12"/>
      <c r="FAK37" s="12"/>
      <c r="FAL37" s="12"/>
      <c r="FAM37" s="12"/>
      <c r="FAN37" s="12"/>
      <c r="FAO37" s="12"/>
      <c r="FAP37" s="12"/>
      <c r="FAQ37" s="12"/>
      <c r="FAR37" s="12"/>
      <c r="FAS37" s="12"/>
      <c r="FAT37" s="12"/>
      <c r="FAU37" s="12"/>
      <c r="FAV37" s="12"/>
      <c r="FAW37" s="12"/>
      <c r="FAX37" s="12"/>
      <c r="FAY37" s="12"/>
      <c r="FAZ37" s="12"/>
      <c r="FBA37" s="12"/>
      <c r="FBB37" s="12"/>
      <c r="FBC37" s="12"/>
      <c r="FBD37" s="12"/>
      <c r="FBE37" s="12"/>
      <c r="FBF37" s="12"/>
      <c r="FBG37" s="12"/>
      <c r="FBH37" s="12"/>
      <c r="FBI37" s="12"/>
      <c r="FBJ37" s="12"/>
      <c r="FBK37" s="12"/>
      <c r="FBL37" s="12"/>
      <c r="FBM37" s="12"/>
      <c r="FBN37" s="12"/>
      <c r="FBO37" s="12"/>
      <c r="FBP37" s="12"/>
      <c r="FBQ37" s="12"/>
      <c r="FBR37" s="12"/>
      <c r="FBS37" s="12"/>
      <c r="FBT37" s="12"/>
      <c r="FBU37" s="12"/>
      <c r="FBV37" s="12"/>
      <c r="FBW37" s="12"/>
      <c r="FBX37" s="12"/>
      <c r="FBY37" s="12"/>
      <c r="FBZ37" s="12"/>
      <c r="FCA37" s="12"/>
      <c r="FCB37" s="12"/>
      <c r="FCC37" s="12"/>
      <c r="FCD37" s="12"/>
      <c r="FCE37" s="12"/>
      <c r="FCF37" s="12"/>
      <c r="FCG37" s="12"/>
      <c r="FCH37" s="12"/>
      <c r="FCI37" s="12"/>
      <c r="FCJ37" s="12"/>
      <c r="FCK37" s="12"/>
      <c r="FCL37" s="12"/>
      <c r="FCM37" s="12"/>
      <c r="FCN37" s="12"/>
      <c r="FCO37" s="12"/>
      <c r="FCP37" s="12"/>
      <c r="FCQ37" s="12"/>
      <c r="FCR37" s="12"/>
      <c r="FCS37" s="12"/>
      <c r="FCT37" s="12"/>
      <c r="FCU37" s="12"/>
      <c r="FCV37" s="12"/>
      <c r="FCW37" s="12"/>
      <c r="FCX37" s="12"/>
      <c r="FCY37" s="12"/>
      <c r="FCZ37" s="12"/>
      <c r="FDA37" s="12"/>
      <c r="FDB37" s="12"/>
      <c r="FDC37" s="12"/>
      <c r="FDD37" s="12"/>
      <c r="FDE37" s="12"/>
      <c r="FDF37" s="12"/>
      <c r="FDG37" s="12"/>
      <c r="FDH37" s="12"/>
      <c r="FDI37" s="12"/>
      <c r="FDJ37" s="12"/>
      <c r="FDK37" s="12"/>
      <c r="FDL37" s="12"/>
      <c r="FDM37" s="12"/>
      <c r="FDN37" s="12"/>
      <c r="FDO37" s="12"/>
      <c r="FDP37" s="12"/>
      <c r="FDQ37" s="12"/>
      <c r="FDR37" s="12"/>
      <c r="FDS37" s="12"/>
      <c r="FDT37" s="12"/>
      <c r="FDU37" s="12"/>
      <c r="FDV37" s="12"/>
      <c r="FDW37" s="12"/>
      <c r="FDX37" s="12"/>
      <c r="FDY37" s="12"/>
      <c r="FDZ37" s="12"/>
      <c r="FEA37" s="12"/>
      <c r="FEB37" s="12"/>
      <c r="FEC37" s="12"/>
      <c r="FED37" s="12"/>
      <c r="FEE37" s="12"/>
      <c r="FEF37" s="12"/>
      <c r="FEG37" s="12"/>
      <c r="FEH37" s="12"/>
      <c r="FEI37" s="12"/>
      <c r="FEJ37" s="12"/>
      <c r="FEK37" s="12"/>
      <c r="FEL37" s="12"/>
      <c r="FEM37" s="12"/>
      <c r="FEN37" s="12"/>
      <c r="FEO37" s="12"/>
      <c r="FEP37" s="12"/>
      <c r="FEQ37" s="12"/>
      <c r="FER37" s="12"/>
      <c r="FES37" s="12"/>
      <c r="FET37" s="12"/>
      <c r="FEU37" s="12"/>
      <c r="FEV37" s="12"/>
      <c r="FEW37" s="12"/>
      <c r="FEX37" s="12"/>
      <c r="FEY37" s="12"/>
      <c r="FEZ37" s="12"/>
      <c r="FFA37" s="12"/>
      <c r="FFB37" s="12"/>
      <c r="FFC37" s="12"/>
      <c r="FFD37" s="12"/>
      <c r="FFE37" s="12"/>
      <c r="FFF37" s="12"/>
      <c r="FFG37" s="12"/>
      <c r="FFH37" s="12"/>
      <c r="FFI37" s="12"/>
      <c r="FFJ37" s="12"/>
      <c r="FFK37" s="12"/>
      <c r="FFL37" s="12"/>
      <c r="FFM37" s="12"/>
      <c r="FFN37" s="12"/>
      <c r="FFO37" s="12"/>
      <c r="FFP37" s="12"/>
      <c r="FFQ37" s="12"/>
      <c r="FFR37" s="12"/>
      <c r="FFS37" s="12"/>
      <c r="FFT37" s="12"/>
      <c r="FFU37" s="12"/>
      <c r="FFV37" s="12"/>
      <c r="FFW37" s="12"/>
      <c r="FFX37" s="12"/>
      <c r="FFY37" s="12"/>
      <c r="FFZ37" s="12"/>
      <c r="FGA37" s="12"/>
      <c r="FGB37" s="12"/>
      <c r="FGC37" s="12"/>
      <c r="FGD37" s="12"/>
      <c r="FGE37" s="12"/>
      <c r="FGF37" s="12"/>
      <c r="FGG37" s="12"/>
      <c r="FGH37" s="12"/>
      <c r="FGI37" s="12"/>
      <c r="FGJ37" s="12"/>
      <c r="FGK37" s="12"/>
      <c r="FGL37" s="12"/>
      <c r="FGM37" s="12"/>
      <c r="FGN37" s="12"/>
      <c r="FGO37" s="12"/>
      <c r="FGP37" s="12"/>
      <c r="FGQ37" s="12"/>
      <c r="FGR37" s="12"/>
      <c r="FGS37" s="12"/>
      <c r="FGT37" s="12"/>
      <c r="FGU37" s="12"/>
      <c r="FGV37" s="12"/>
      <c r="FGW37" s="12"/>
      <c r="FGX37" s="12"/>
      <c r="FGY37" s="12"/>
      <c r="FGZ37" s="12"/>
      <c r="FHA37" s="12"/>
      <c r="FHB37" s="12"/>
      <c r="FHC37" s="12"/>
      <c r="FHD37" s="12"/>
      <c r="FHE37" s="12"/>
      <c r="FHF37" s="12"/>
      <c r="FHG37" s="12"/>
      <c r="FHH37" s="12"/>
      <c r="FHI37" s="12"/>
      <c r="FHJ37" s="12"/>
      <c r="FHK37" s="12"/>
      <c r="FHL37" s="12"/>
      <c r="FHM37" s="12"/>
      <c r="FHN37" s="12"/>
      <c r="FHO37" s="12"/>
      <c r="FHP37" s="12"/>
      <c r="FHQ37" s="12"/>
      <c r="FHR37" s="12"/>
      <c r="FHS37" s="12"/>
      <c r="FHT37" s="12"/>
      <c r="FHU37" s="12"/>
      <c r="FHV37" s="12"/>
      <c r="FHW37" s="12"/>
      <c r="FHX37" s="12"/>
      <c r="FHY37" s="12"/>
      <c r="FHZ37" s="12"/>
      <c r="FIA37" s="12"/>
      <c r="FIB37" s="12"/>
      <c r="FIC37" s="12"/>
      <c r="FID37" s="12"/>
      <c r="FIE37" s="12"/>
      <c r="FIF37" s="12"/>
      <c r="FIG37" s="12"/>
      <c r="FIH37" s="12"/>
      <c r="FII37" s="12"/>
      <c r="FIJ37" s="12"/>
      <c r="FIK37" s="12"/>
      <c r="FIL37" s="12"/>
      <c r="FIM37" s="12"/>
      <c r="FIN37" s="12"/>
      <c r="FIO37" s="12"/>
      <c r="FIP37" s="12"/>
      <c r="FIQ37" s="12"/>
      <c r="FIR37" s="12"/>
      <c r="FIS37" s="12"/>
      <c r="FIT37" s="12"/>
      <c r="FIU37" s="12"/>
      <c r="FIV37" s="12"/>
      <c r="FIW37" s="12"/>
      <c r="FIX37" s="12"/>
      <c r="FIY37" s="12"/>
      <c r="FIZ37" s="12"/>
      <c r="FJA37" s="12"/>
      <c r="FJB37" s="12"/>
      <c r="FJC37" s="12"/>
      <c r="FJD37" s="12"/>
      <c r="FJE37" s="12"/>
      <c r="FJF37" s="12"/>
      <c r="FJG37" s="12"/>
      <c r="FJH37" s="12"/>
      <c r="FJI37" s="12"/>
      <c r="FJJ37" s="12"/>
      <c r="FJK37" s="12"/>
      <c r="FJL37" s="12"/>
      <c r="FJM37" s="12"/>
      <c r="FJN37" s="12"/>
      <c r="FJO37" s="12"/>
      <c r="FJP37" s="12"/>
      <c r="FJQ37" s="12"/>
      <c r="FJR37" s="12"/>
      <c r="FJS37" s="12"/>
      <c r="FJT37" s="12"/>
      <c r="FJU37" s="12"/>
      <c r="FJV37" s="12"/>
      <c r="FJW37" s="12"/>
      <c r="FJX37" s="12"/>
      <c r="FJY37" s="12"/>
      <c r="FJZ37" s="12"/>
      <c r="FKA37" s="12"/>
      <c r="FKB37" s="12"/>
      <c r="FKC37" s="12"/>
      <c r="FKD37" s="12"/>
      <c r="FKE37" s="12"/>
      <c r="FKF37" s="12"/>
      <c r="FKG37" s="12"/>
      <c r="FKH37" s="12"/>
      <c r="FKI37" s="12"/>
      <c r="FKJ37" s="12"/>
      <c r="FKK37" s="12"/>
      <c r="FKL37" s="12"/>
      <c r="FKM37" s="12"/>
      <c r="FKN37" s="12"/>
      <c r="FKO37" s="12"/>
      <c r="FKP37" s="12"/>
      <c r="FKQ37" s="12"/>
      <c r="FKR37" s="12"/>
      <c r="FKS37" s="12"/>
      <c r="FKT37" s="12"/>
      <c r="FKU37" s="12"/>
      <c r="FKV37" s="12"/>
      <c r="FKW37" s="12"/>
      <c r="FKX37" s="12"/>
      <c r="FKY37" s="12"/>
      <c r="FKZ37" s="12"/>
      <c r="FLA37" s="12"/>
      <c r="FLB37" s="12"/>
      <c r="FLC37" s="12"/>
      <c r="FLD37" s="12"/>
      <c r="FLE37" s="12"/>
      <c r="FLF37" s="12"/>
      <c r="FLG37" s="12"/>
      <c r="FLH37" s="12"/>
      <c r="FLI37" s="12"/>
      <c r="FLJ37" s="12"/>
      <c r="FLK37" s="12"/>
      <c r="FLL37" s="12"/>
      <c r="FLM37" s="12"/>
      <c r="FLN37" s="12"/>
      <c r="FLO37" s="12"/>
      <c r="FLP37" s="12"/>
      <c r="FLQ37" s="12"/>
      <c r="FLR37" s="12"/>
      <c r="FLS37" s="12"/>
      <c r="FLT37" s="12"/>
      <c r="FLU37" s="12"/>
      <c r="FLV37" s="12"/>
      <c r="FLW37" s="12"/>
      <c r="FLX37" s="12"/>
      <c r="FLY37" s="12"/>
      <c r="FLZ37" s="12"/>
      <c r="FMA37" s="12"/>
      <c r="FMB37" s="12"/>
      <c r="FMC37" s="12"/>
      <c r="FMD37" s="12"/>
      <c r="FME37" s="12"/>
      <c r="FMF37" s="12"/>
      <c r="FMG37" s="12"/>
      <c r="FMH37" s="12"/>
      <c r="FMI37" s="12"/>
      <c r="FMJ37" s="12"/>
      <c r="FMK37" s="12"/>
      <c r="FML37" s="12"/>
      <c r="FMM37" s="12"/>
      <c r="FMN37" s="12"/>
      <c r="FMO37" s="12"/>
      <c r="FMP37" s="12"/>
      <c r="FMQ37" s="12"/>
      <c r="FMR37" s="12"/>
      <c r="FMS37" s="12"/>
      <c r="FMT37" s="12"/>
      <c r="FMU37" s="12"/>
      <c r="FMV37" s="12"/>
      <c r="FMW37" s="12"/>
      <c r="FMX37" s="12"/>
      <c r="FMY37" s="12"/>
      <c r="FMZ37" s="12"/>
      <c r="FNA37" s="12"/>
      <c r="FNB37" s="12"/>
      <c r="FNC37" s="12"/>
      <c r="FND37" s="12"/>
      <c r="FNE37" s="12"/>
      <c r="FNF37" s="12"/>
      <c r="FNG37" s="12"/>
      <c r="FNH37" s="12"/>
      <c r="FNI37" s="12"/>
      <c r="FNJ37" s="12"/>
      <c r="FNK37" s="12"/>
      <c r="FNL37" s="12"/>
      <c r="FNM37" s="12"/>
      <c r="FNN37" s="12"/>
      <c r="FNO37" s="12"/>
      <c r="FNP37" s="12"/>
      <c r="FNQ37" s="12"/>
      <c r="FNR37" s="12"/>
      <c r="FNS37" s="12"/>
      <c r="FNT37" s="12"/>
      <c r="FNU37" s="12"/>
      <c r="FNV37" s="12"/>
      <c r="FNW37" s="12"/>
      <c r="FNX37" s="12"/>
      <c r="FNY37" s="12"/>
      <c r="FNZ37" s="12"/>
      <c r="FOA37" s="12"/>
      <c r="FOB37" s="12"/>
      <c r="FOC37" s="12"/>
      <c r="FOD37" s="12"/>
      <c r="FOE37" s="12"/>
      <c r="FOF37" s="12"/>
      <c r="FOG37" s="12"/>
      <c r="FOH37" s="12"/>
      <c r="FOI37" s="12"/>
      <c r="FOJ37" s="12"/>
      <c r="FOK37" s="12"/>
      <c r="FOL37" s="12"/>
      <c r="FOM37" s="12"/>
      <c r="FON37" s="12"/>
      <c r="FOO37" s="12"/>
      <c r="FOP37" s="12"/>
      <c r="FOQ37" s="12"/>
      <c r="FOR37" s="12"/>
      <c r="FOS37" s="12"/>
      <c r="FOT37" s="12"/>
      <c r="FOU37" s="12"/>
      <c r="FOV37" s="12"/>
      <c r="FOW37" s="12"/>
      <c r="FOX37" s="12"/>
      <c r="FOY37" s="12"/>
      <c r="FOZ37" s="12"/>
      <c r="FPA37" s="12"/>
      <c r="FPB37" s="12"/>
      <c r="FPC37" s="12"/>
      <c r="FPD37" s="12"/>
      <c r="FPE37" s="12"/>
      <c r="FPF37" s="12"/>
      <c r="FPG37" s="12"/>
      <c r="FPH37" s="12"/>
      <c r="FPI37" s="12"/>
      <c r="FPJ37" s="12"/>
      <c r="FPK37" s="12"/>
      <c r="FPL37" s="12"/>
      <c r="FPM37" s="12"/>
      <c r="FPN37" s="12"/>
      <c r="FPO37" s="12"/>
      <c r="FPP37" s="12"/>
      <c r="FPQ37" s="12"/>
      <c r="FPR37" s="12"/>
      <c r="FPS37" s="12"/>
      <c r="FPT37" s="12"/>
      <c r="FPU37" s="12"/>
      <c r="FPV37" s="12"/>
      <c r="FPW37" s="12"/>
      <c r="FPX37" s="12"/>
      <c r="FPY37" s="12"/>
      <c r="FPZ37" s="12"/>
      <c r="FQA37" s="12"/>
      <c r="FQB37" s="12"/>
      <c r="FQC37" s="12"/>
      <c r="FQD37" s="12"/>
      <c r="FQE37" s="12"/>
      <c r="FQF37" s="12"/>
      <c r="FQG37" s="12"/>
      <c r="FQH37" s="12"/>
      <c r="FQI37" s="12"/>
      <c r="FQJ37" s="12"/>
      <c r="FQK37" s="12"/>
      <c r="FQL37" s="12"/>
      <c r="FQM37" s="12"/>
      <c r="FQN37" s="12"/>
      <c r="FQO37" s="12"/>
      <c r="FQP37" s="12"/>
      <c r="FQQ37" s="12"/>
      <c r="FQR37" s="12"/>
      <c r="FQS37" s="12"/>
      <c r="FQT37" s="12"/>
      <c r="FQU37" s="12"/>
      <c r="FQV37" s="12"/>
      <c r="FQW37" s="12"/>
      <c r="FQX37" s="12"/>
      <c r="FQY37" s="12"/>
      <c r="FQZ37" s="12"/>
      <c r="FRA37" s="12"/>
      <c r="FRB37" s="12"/>
      <c r="FRC37" s="12"/>
      <c r="FRD37" s="12"/>
      <c r="FRE37" s="12"/>
      <c r="FRF37" s="12"/>
      <c r="FRG37" s="12"/>
      <c r="FRH37" s="12"/>
      <c r="FRI37" s="12"/>
      <c r="FRJ37" s="12"/>
      <c r="FRK37" s="12"/>
      <c r="FRL37" s="12"/>
      <c r="FRM37" s="12"/>
      <c r="FRN37" s="12"/>
      <c r="FRO37" s="12"/>
      <c r="FRP37" s="12"/>
      <c r="FRQ37" s="12"/>
      <c r="FRR37" s="12"/>
      <c r="FRS37" s="12"/>
      <c r="FRT37" s="12"/>
      <c r="FRU37" s="12"/>
      <c r="FRV37" s="12"/>
      <c r="FRW37" s="12"/>
      <c r="FRX37" s="12"/>
      <c r="FRY37" s="12"/>
      <c r="FRZ37" s="12"/>
      <c r="FSA37" s="12"/>
      <c r="FSB37" s="12"/>
      <c r="FSC37" s="12"/>
      <c r="FSD37" s="12"/>
      <c r="FSE37" s="12"/>
      <c r="FSF37" s="12"/>
      <c r="FSG37" s="12"/>
      <c r="FSH37" s="12"/>
      <c r="FSI37" s="12"/>
      <c r="FSJ37" s="12"/>
      <c r="FSK37" s="12"/>
      <c r="FSL37" s="12"/>
      <c r="FSM37" s="12"/>
      <c r="FSN37" s="12"/>
      <c r="FSO37" s="12"/>
      <c r="FSP37" s="12"/>
      <c r="FSQ37" s="12"/>
      <c r="FSR37" s="12"/>
      <c r="FSS37" s="12"/>
      <c r="FST37" s="12"/>
      <c r="FSU37" s="12"/>
      <c r="FSV37" s="12"/>
      <c r="FSW37" s="12"/>
      <c r="FSX37" s="12"/>
      <c r="FSY37" s="12"/>
      <c r="FSZ37" s="12"/>
      <c r="FTA37" s="12"/>
      <c r="FTB37" s="12"/>
      <c r="FTC37" s="12"/>
      <c r="FTD37" s="12"/>
      <c r="FTE37" s="12"/>
      <c r="FTF37" s="12"/>
      <c r="FTG37" s="12"/>
      <c r="FTH37" s="12"/>
      <c r="FTI37" s="12"/>
      <c r="FTJ37" s="12"/>
      <c r="FTK37" s="12"/>
      <c r="FTL37" s="12"/>
      <c r="FTM37" s="12"/>
      <c r="FTN37" s="12"/>
      <c r="FTO37" s="12"/>
      <c r="FTP37" s="12"/>
      <c r="FTQ37" s="12"/>
      <c r="FTR37" s="12"/>
      <c r="FTS37" s="12"/>
      <c r="FTT37" s="12"/>
      <c r="FTU37" s="12"/>
      <c r="FTV37" s="12"/>
      <c r="FTW37" s="12"/>
      <c r="FTX37" s="12"/>
      <c r="FTY37" s="12"/>
      <c r="FTZ37" s="12"/>
      <c r="FUA37" s="12"/>
      <c r="FUB37" s="12"/>
      <c r="FUC37" s="12"/>
      <c r="FUD37" s="12"/>
      <c r="FUE37" s="12"/>
      <c r="FUF37" s="12"/>
      <c r="FUG37" s="12"/>
      <c r="FUH37" s="12"/>
      <c r="FUI37" s="12"/>
      <c r="FUJ37" s="12"/>
      <c r="FUK37" s="12"/>
      <c r="FUL37" s="12"/>
      <c r="FUM37" s="12"/>
      <c r="FUN37" s="12"/>
      <c r="FUO37" s="12"/>
      <c r="FUP37" s="12"/>
      <c r="FUQ37" s="12"/>
      <c r="FUR37" s="12"/>
      <c r="FUS37" s="12"/>
      <c r="FUT37" s="12"/>
      <c r="FUU37" s="12"/>
      <c r="FUV37" s="12"/>
      <c r="FUW37" s="12"/>
      <c r="FUX37" s="12"/>
      <c r="FUY37" s="12"/>
      <c r="FUZ37" s="12"/>
      <c r="FVA37" s="12"/>
      <c r="FVB37" s="12"/>
      <c r="FVC37" s="12"/>
      <c r="FVD37" s="12"/>
      <c r="FVE37" s="12"/>
      <c r="FVF37" s="12"/>
      <c r="FVG37" s="12"/>
      <c r="FVH37" s="12"/>
      <c r="FVI37" s="12"/>
      <c r="FVJ37" s="12"/>
      <c r="FVK37" s="12"/>
      <c r="FVL37" s="12"/>
      <c r="FVM37" s="12"/>
      <c r="FVN37" s="12"/>
      <c r="FVO37" s="12"/>
      <c r="FVP37" s="12"/>
      <c r="FVQ37" s="12"/>
      <c r="FVR37" s="12"/>
      <c r="FVS37" s="12"/>
      <c r="FVT37" s="12"/>
      <c r="FVU37" s="12"/>
      <c r="FVV37" s="12"/>
      <c r="FVW37" s="12"/>
      <c r="FVX37" s="12"/>
      <c r="FVY37" s="12"/>
      <c r="FVZ37" s="12"/>
      <c r="FWA37" s="12"/>
      <c r="FWB37" s="12"/>
      <c r="FWC37" s="12"/>
      <c r="FWD37" s="12"/>
      <c r="FWE37" s="12"/>
      <c r="FWF37" s="12"/>
      <c r="FWG37" s="12"/>
      <c r="FWH37" s="12"/>
      <c r="FWI37" s="12"/>
      <c r="FWJ37" s="12"/>
      <c r="FWK37" s="12"/>
      <c r="FWL37" s="12"/>
      <c r="FWM37" s="12"/>
      <c r="FWN37" s="12"/>
      <c r="FWO37" s="12"/>
      <c r="FWP37" s="12"/>
      <c r="FWQ37" s="12"/>
      <c r="FWR37" s="12"/>
      <c r="FWS37" s="12"/>
      <c r="FWT37" s="12"/>
      <c r="FWU37" s="12"/>
      <c r="FWV37" s="12"/>
      <c r="FWW37" s="12"/>
      <c r="FWX37" s="12"/>
      <c r="FWY37" s="12"/>
      <c r="FWZ37" s="12"/>
      <c r="FXA37" s="12"/>
      <c r="FXB37" s="12"/>
      <c r="FXC37" s="12"/>
      <c r="FXD37" s="12"/>
      <c r="FXE37" s="12"/>
      <c r="FXF37" s="12"/>
      <c r="FXG37" s="12"/>
      <c r="FXH37" s="12"/>
      <c r="FXI37" s="12"/>
      <c r="FXJ37" s="12"/>
      <c r="FXK37" s="12"/>
      <c r="FXL37" s="12"/>
      <c r="FXM37" s="12"/>
      <c r="FXN37" s="12"/>
      <c r="FXO37" s="12"/>
      <c r="FXP37" s="12"/>
      <c r="FXQ37" s="12"/>
      <c r="FXR37" s="12"/>
      <c r="FXS37" s="12"/>
      <c r="FXT37" s="12"/>
      <c r="FXU37" s="12"/>
      <c r="FXV37" s="12"/>
      <c r="FXW37" s="12"/>
      <c r="FXX37" s="12"/>
      <c r="FXY37" s="12"/>
      <c r="FXZ37" s="12"/>
      <c r="FYA37" s="12"/>
      <c r="FYB37" s="12"/>
      <c r="FYC37" s="12"/>
      <c r="FYD37" s="12"/>
      <c r="FYE37" s="12"/>
      <c r="FYF37" s="12"/>
      <c r="FYG37" s="12"/>
      <c r="FYH37" s="12"/>
      <c r="FYI37" s="12"/>
      <c r="FYJ37" s="12"/>
      <c r="FYK37" s="12"/>
      <c r="FYL37" s="12"/>
      <c r="FYM37" s="12"/>
      <c r="FYN37" s="12"/>
      <c r="FYO37" s="12"/>
      <c r="FYP37" s="12"/>
      <c r="FYQ37" s="12"/>
      <c r="FYR37" s="12"/>
      <c r="FYS37" s="12"/>
      <c r="FYT37" s="12"/>
      <c r="FYU37" s="12"/>
      <c r="FYV37" s="12"/>
      <c r="FYW37" s="12"/>
      <c r="FYX37" s="12"/>
      <c r="FYY37" s="12"/>
      <c r="FYZ37" s="12"/>
      <c r="FZA37" s="12"/>
      <c r="FZB37" s="12"/>
      <c r="FZC37" s="12"/>
      <c r="FZD37" s="12"/>
      <c r="FZE37" s="12"/>
      <c r="FZF37" s="12"/>
      <c r="FZG37" s="12"/>
      <c r="FZH37" s="12"/>
      <c r="FZI37" s="12"/>
      <c r="FZJ37" s="12"/>
      <c r="FZK37" s="12"/>
      <c r="FZL37" s="12"/>
      <c r="FZM37" s="12"/>
      <c r="FZN37" s="12"/>
      <c r="FZO37" s="12"/>
      <c r="FZP37" s="12"/>
      <c r="FZQ37" s="12"/>
      <c r="FZR37" s="12"/>
      <c r="FZS37" s="12"/>
      <c r="FZT37" s="12"/>
      <c r="FZU37" s="12"/>
      <c r="FZV37" s="12"/>
      <c r="FZW37" s="12"/>
      <c r="FZX37" s="12"/>
      <c r="FZY37" s="12"/>
      <c r="FZZ37" s="12"/>
      <c r="GAA37" s="12"/>
      <c r="GAB37" s="12"/>
      <c r="GAC37" s="12"/>
      <c r="GAD37" s="12"/>
      <c r="GAE37" s="12"/>
      <c r="GAF37" s="12"/>
      <c r="GAG37" s="12"/>
      <c r="GAH37" s="12"/>
      <c r="GAI37" s="12"/>
      <c r="GAJ37" s="12"/>
      <c r="GAK37" s="12"/>
      <c r="GAL37" s="12"/>
      <c r="GAM37" s="12"/>
      <c r="GAN37" s="12"/>
      <c r="GAO37" s="12"/>
      <c r="GAP37" s="12"/>
      <c r="GAQ37" s="12"/>
      <c r="GAR37" s="12"/>
      <c r="GAS37" s="12"/>
      <c r="GAT37" s="12"/>
      <c r="GAU37" s="12"/>
      <c r="GAV37" s="12"/>
      <c r="GAW37" s="12"/>
      <c r="GAX37" s="12"/>
      <c r="GAY37" s="12"/>
      <c r="GAZ37" s="12"/>
      <c r="GBA37" s="12"/>
      <c r="GBB37" s="12"/>
      <c r="GBC37" s="12"/>
      <c r="GBD37" s="12"/>
      <c r="GBE37" s="12"/>
      <c r="GBF37" s="12"/>
      <c r="GBG37" s="12"/>
      <c r="GBH37" s="12"/>
      <c r="GBI37" s="12"/>
      <c r="GBJ37" s="12"/>
      <c r="GBK37" s="12"/>
      <c r="GBL37" s="12"/>
      <c r="GBM37" s="12"/>
      <c r="GBN37" s="12"/>
      <c r="GBO37" s="12"/>
      <c r="GBP37" s="12"/>
      <c r="GBQ37" s="12"/>
      <c r="GBR37" s="12"/>
      <c r="GBS37" s="12"/>
      <c r="GBT37" s="12"/>
      <c r="GBU37" s="12"/>
      <c r="GBV37" s="12"/>
      <c r="GBW37" s="12"/>
      <c r="GBX37" s="12"/>
      <c r="GBY37" s="12"/>
      <c r="GBZ37" s="12"/>
      <c r="GCA37" s="12"/>
      <c r="GCB37" s="12"/>
      <c r="GCC37" s="12"/>
      <c r="GCD37" s="12"/>
      <c r="GCE37" s="12"/>
      <c r="GCF37" s="12"/>
      <c r="GCG37" s="12"/>
      <c r="GCH37" s="12"/>
      <c r="GCI37" s="12"/>
      <c r="GCJ37" s="12"/>
      <c r="GCK37" s="12"/>
      <c r="GCL37" s="12"/>
      <c r="GCM37" s="12"/>
      <c r="GCN37" s="12"/>
      <c r="GCO37" s="12"/>
      <c r="GCP37" s="12"/>
      <c r="GCQ37" s="12"/>
      <c r="GCR37" s="12"/>
      <c r="GCS37" s="12"/>
      <c r="GCT37" s="12"/>
      <c r="GCU37" s="12"/>
      <c r="GCV37" s="12"/>
      <c r="GCW37" s="12"/>
      <c r="GCX37" s="12"/>
      <c r="GCY37" s="12"/>
      <c r="GCZ37" s="12"/>
      <c r="GDA37" s="12"/>
      <c r="GDB37" s="12"/>
      <c r="GDC37" s="12"/>
      <c r="GDD37" s="12"/>
      <c r="GDE37" s="12"/>
      <c r="GDF37" s="12"/>
      <c r="GDG37" s="12"/>
      <c r="GDH37" s="12"/>
      <c r="GDI37" s="12"/>
      <c r="GDJ37" s="12"/>
      <c r="GDK37" s="12"/>
      <c r="GDL37" s="12"/>
      <c r="GDM37" s="12"/>
      <c r="GDN37" s="12"/>
      <c r="GDO37" s="12"/>
      <c r="GDP37" s="12"/>
      <c r="GDQ37" s="12"/>
      <c r="GDR37" s="12"/>
      <c r="GDS37" s="12"/>
      <c r="GDT37" s="12"/>
      <c r="GDU37" s="12"/>
      <c r="GDV37" s="12"/>
      <c r="GDW37" s="12"/>
      <c r="GDX37" s="12"/>
      <c r="GDY37" s="12"/>
      <c r="GDZ37" s="12"/>
      <c r="GEA37" s="12"/>
      <c r="GEB37" s="12"/>
      <c r="GEC37" s="12"/>
      <c r="GED37" s="12"/>
      <c r="GEE37" s="12"/>
      <c r="GEF37" s="12"/>
      <c r="GEG37" s="12"/>
      <c r="GEH37" s="12"/>
      <c r="GEI37" s="12"/>
      <c r="GEJ37" s="12"/>
      <c r="GEK37" s="12"/>
      <c r="GEL37" s="12"/>
      <c r="GEM37" s="12"/>
      <c r="GEN37" s="12"/>
      <c r="GEO37" s="12"/>
      <c r="GEP37" s="12"/>
      <c r="GEQ37" s="12"/>
      <c r="GER37" s="12"/>
      <c r="GES37" s="12"/>
      <c r="GET37" s="12"/>
      <c r="GEU37" s="12"/>
      <c r="GEV37" s="12"/>
      <c r="GEW37" s="12"/>
      <c r="GEX37" s="12"/>
      <c r="GEY37" s="12"/>
      <c r="GEZ37" s="12"/>
      <c r="GFA37" s="12"/>
      <c r="GFB37" s="12"/>
      <c r="GFC37" s="12"/>
      <c r="GFD37" s="12"/>
      <c r="GFE37" s="12"/>
      <c r="GFF37" s="12"/>
      <c r="GFG37" s="12"/>
      <c r="GFH37" s="12"/>
      <c r="GFI37" s="12"/>
      <c r="GFJ37" s="12"/>
      <c r="GFK37" s="12"/>
      <c r="GFL37" s="12"/>
      <c r="GFM37" s="12"/>
      <c r="GFN37" s="12"/>
      <c r="GFO37" s="12"/>
      <c r="GFP37" s="12"/>
      <c r="GFQ37" s="12"/>
      <c r="GFR37" s="12"/>
      <c r="GFS37" s="12"/>
      <c r="GFT37" s="12"/>
      <c r="GFU37" s="12"/>
      <c r="GFV37" s="12"/>
      <c r="GFW37" s="12"/>
      <c r="GFX37" s="12"/>
      <c r="GFY37" s="12"/>
      <c r="GFZ37" s="12"/>
      <c r="GGA37" s="12"/>
      <c r="GGB37" s="12"/>
      <c r="GGC37" s="12"/>
      <c r="GGD37" s="12"/>
      <c r="GGE37" s="12"/>
      <c r="GGF37" s="12"/>
      <c r="GGG37" s="12"/>
      <c r="GGH37" s="12"/>
      <c r="GGI37" s="12"/>
      <c r="GGJ37" s="12"/>
      <c r="GGK37" s="12"/>
      <c r="GGL37" s="12"/>
      <c r="GGM37" s="12"/>
      <c r="GGN37" s="12"/>
      <c r="GGO37" s="12"/>
      <c r="GGP37" s="12"/>
      <c r="GGQ37" s="12"/>
      <c r="GGR37" s="12"/>
      <c r="GGS37" s="12"/>
      <c r="GGT37" s="12"/>
      <c r="GGU37" s="12"/>
      <c r="GGV37" s="12"/>
      <c r="GGW37" s="12"/>
      <c r="GGX37" s="12"/>
      <c r="GGY37" s="12"/>
      <c r="GGZ37" s="12"/>
      <c r="GHA37" s="12"/>
      <c r="GHB37" s="12"/>
      <c r="GHC37" s="12"/>
      <c r="GHD37" s="12"/>
      <c r="GHE37" s="12"/>
      <c r="GHF37" s="12"/>
      <c r="GHG37" s="12"/>
      <c r="GHH37" s="12"/>
      <c r="GHI37" s="12"/>
      <c r="GHJ37" s="12"/>
      <c r="GHK37" s="12"/>
      <c r="GHL37" s="12"/>
      <c r="GHM37" s="12"/>
      <c r="GHN37" s="12"/>
      <c r="GHO37" s="12"/>
      <c r="GHP37" s="12"/>
      <c r="GHQ37" s="12"/>
      <c r="GHR37" s="12"/>
      <c r="GHS37" s="12"/>
      <c r="GHT37" s="12"/>
      <c r="GHU37" s="12"/>
      <c r="GHV37" s="12"/>
      <c r="GHW37" s="12"/>
      <c r="GHX37" s="12"/>
      <c r="GHY37" s="12"/>
      <c r="GHZ37" s="12"/>
      <c r="GIA37" s="12"/>
      <c r="GIB37" s="12"/>
      <c r="GIC37" s="12"/>
      <c r="GID37" s="12"/>
      <c r="GIE37" s="12"/>
      <c r="GIF37" s="12"/>
      <c r="GIG37" s="12"/>
      <c r="GIH37" s="12"/>
      <c r="GII37" s="12"/>
      <c r="GIJ37" s="12"/>
      <c r="GIK37" s="12"/>
      <c r="GIL37" s="12"/>
      <c r="GIM37" s="12"/>
      <c r="GIN37" s="12"/>
      <c r="GIO37" s="12"/>
      <c r="GIP37" s="12"/>
      <c r="GIQ37" s="12"/>
      <c r="GIR37" s="12"/>
      <c r="GIS37" s="12"/>
      <c r="GIT37" s="12"/>
      <c r="GIU37" s="12"/>
      <c r="GIV37" s="12"/>
      <c r="GIW37" s="12"/>
      <c r="GIX37" s="12"/>
      <c r="GIY37" s="12"/>
      <c r="GIZ37" s="12"/>
      <c r="GJA37" s="12"/>
      <c r="GJB37" s="12"/>
      <c r="GJC37" s="12"/>
      <c r="GJD37" s="12"/>
      <c r="GJE37" s="12"/>
      <c r="GJF37" s="12"/>
      <c r="GJG37" s="12"/>
      <c r="GJH37" s="12"/>
      <c r="GJI37" s="12"/>
      <c r="GJJ37" s="12"/>
      <c r="GJK37" s="12"/>
      <c r="GJL37" s="12"/>
      <c r="GJM37" s="12"/>
      <c r="GJN37" s="12"/>
      <c r="GJO37" s="12"/>
      <c r="GJP37" s="12"/>
      <c r="GJQ37" s="12"/>
      <c r="GJR37" s="12"/>
      <c r="GJS37" s="12"/>
      <c r="GJT37" s="12"/>
      <c r="GJU37" s="12"/>
      <c r="GJV37" s="12"/>
      <c r="GJW37" s="12"/>
      <c r="GJX37" s="12"/>
      <c r="GJY37" s="12"/>
      <c r="GJZ37" s="12"/>
      <c r="GKA37" s="12"/>
      <c r="GKB37" s="12"/>
      <c r="GKC37" s="12"/>
      <c r="GKD37" s="12"/>
      <c r="GKE37" s="12"/>
      <c r="GKF37" s="12"/>
      <c r="GKG37" s="12"/>
      <c r="GKH37" s="12"/>
      <c r="GKI37" s="12"/>
      <c r="GKJ37" s="12"/>
      <c r="GKK37" s="12"/>
      <c r="GKL37" s="12"/>
      <c r="GKM37" s="12"/>
      <c r="GKN37" s="12"/>
      <c r="GKO37" s="12"/>
      <c r="GKP37" s="12"/>
      <c r="GKQ37" s="12"/>
      <c r="GKR37" s="12"/>
      <c r="GKS37" s="12"/>
      <c r="GKT37" s="12"/>
      <c r="GKU37" s="12"/>
      <c r="GKV37" s="12"/>
      <c r="GKW37" s="12"/>
      <c r="GKX37" s="12"/>
      <c r="GKY37" s="12"/>
      <c r="GKZ37" s="12"/>
      <c r="GLA37" s="12"/>
      <c r="GLB37" s="12"/>
      <c r="GLC37" s="12"/>
      <c r="GLD37" s="12"/>
      <c r="GLE37" s="12"/>
      <c r="GLF37" s="12"/>
      <c r="GLG37" s="12"/>
      <c r="GLH37" s="12"/>
      <c r="GLI37" s="12"/>
      <c r="GLJ37" s="12"/>
      <c r="GLK37" s="12"/>
      <c r="GLL37" s="12"/>
      <c r="GLM37" s="12"/>
      <c r="GLN37" s="12"/>
      <c r="GLO37" s="12"/>
      <c r="GLP37" s="12"/>
      <c r="GLQ37" s="12"/>
      <c r="GLR37" s="12"/>
      <c r="GLS37" s="12"/>
      <c r="GLT37" s="12"/>
      <c r="GLU37" s="12"/>
      <c r="GLV37" s="12"/>
      <c r="GLW37" s="12"/>
      <c r="GLX37" s="12"/>
      <c r="GLY37" s="12"/>
      <c r="GLZ37" s="12"/>
      <c r="GMA37" s="12"/>
      <c r="GMB37" s="12"/>
      <c r="GMC37" s="12"/>
      <c r="GMD37" s="12"/>
      <c r="GME37" s="12"/>
      <c r="GMF37" s="12"/>
      <c r="GMG37" s="12"/>
      <c r="GMH37" s="12"/>
      <c r="GMI37" s="12"/>
      <c r="GMJ37" s="12"/>
      <c r="GMK37" s="12"/>
      <c r="GML37" s="12"/>
      <c r="GMM37" s="12"/>
      <c r="GMN37" s="12"/>
      <c r="GMO37" s="12"/>
      <c r="GMP37" s="12"/>
      <c r="GMQ37" s="12"/>
      <c r="GMR37" s="12"/>
      <c r="GMS37" s="12"/>
      <c r="GMT37" s="12"/>
      <c r="GMU37" s="12"/>
      <c r="GMV37" s="12"/>
      <c r="GMW37" s="12"/>
      <c r="GMX37" s="12"/>
      <c r="GMY37" s="12"/>
      <c r="GMZ37" s="12"/>
      <c r="GNA37" s="12"/>
      <c r="GNB37" s="12"/>
      <c r="GNC37" s="12"/>
      <c r="GND37" s="12"/>
      <c r="GNE37" s="12"/>
      <c r="GNF37" s="12"/>
      <c r="GNG37" s="12"/>
      <c r="GNH37" s="12"/>
      <c r="GNI37" s="12"/>
      <c r="GNJ37" s="12"/>
      <c r="GNK37" s="12"/>
      <c r="GNL37" s="12"/>
      <c r="GNM37" s="12"/>
      <c r="GNN37" s="12"/>
      <c r="GNO37" s="12"/>
      <c r="GNP37" s="12"/>
      <c r="GNQ37" s="12"/>
      <c r="GNR37" s="12"/>
      <c r="GNS37" s="12"/>
      <c r="GNT37" s="12"/>
      <c r="GNU37" s="12"/>
      <c r="GNV37" s="12"/>
      <c r="GNW37" s="12"/>
      <c r="GNX37" s="12"/>
      <c r="GNY37" s="12"/>
      <c r="GNZ37" s="12"/>
      <c r="GOA37" s="12"/>
      <c r="GOB37" s="12"/>
      <c r="GOC37" s="12"/>
      <c r="GOD37" s="12"/>
      <c r="GOE37" s="12"/>
      <c r="GOF37" s="12"/>
      <c r="GOG37" s="12"/>
      <c r="GOH37" s="12"/>
      <c r="GOI37" s="12"/>
      <c r="GOJ37" s="12"/>
      <c r="GOK37" s="12"/>
      <c r="GOL37" s="12"/>
      <c r="GOM37" s="12"/>
      <c r="GON37" s="12"/>
      <c r="GOO37" s="12"/>
      <c r="GOP37" s="12"/>
      <c r="GOQ37" s="12"/>
      <c r="GOR37" s="12"/>
      <c r="GOS37" s="12"/>
      <c r="GOT37" s="12"/>
      <c r="GOU37" s="12"/>
      <c r="GOV37" s="12"/>
      <c r="GOW37" s="12"/>
      <c r="GOX37" s="12"/>
      <c r="GOY37" s="12"/>
      <c r="GOZ37" s="12"/>
      <c r="GPA37" s="12"/>
      <c r="GPB37" s="12"/>
      <c r="GPC37" s="12"/>
      <c r="GPD37" s="12"/>
      <c r="GPE37" s="12"/>
      <c r="GPF37" s="12"/>
      <c r="GPG37" s="12"/>
      <c r="GPH37" s="12"/>
      <c r="GPI37" s="12"/>
      <c r="GPJ37" s="12"/>
      <c r="GPK37" s="12"/>
      <c r="GPL37" s="12"/>
      <c r="GPM37" s="12"/>
      <c r="GPN37" s="12"/>
      <c r="GPO37" s="12"/>
      <c r="GPP37" s="12"/>
      <c r="GPQ37" s="12"/>
      <c r="GPR37" s="12"/>
      <c r="GPS37" s="12"/>
      <c r="GPT37" s="12"/>
      <c r="GPU37" s="12"/>
      <c r="GPV37" s="12"/>
      <c r="GPW37" s="12"/>
      <c r="GPX37" s="12"/>
      <c r="GPY37" s="12"/>
      <c r="GPZ37" s="12"/>
      <c r="GQA37" s="12"/>
      <c r="GQB37" s="12"/>
      <c r="GQC37" s="12"/>
      <c r="GQD37" s="12"/>
      <c r="GQE37" s="12"/>
      <c r="GQF37" s="12"/>
      <c r="GQG37" s="12"/>
      <c r="GQH37" s="12"/>
      <c r="GQI37" s="12"/>
      <c r="GQJ37" s="12"/>
      <c r="GQK37" s="12"/>
      <c r="GQL37" s="12"/>
      <c r="GQM37" s="12"/>
      <c r="GQN37" s="12"/>
      <c r="GQO37" s="12"/>
      <c r="GQP37" s="12"/>
      <c r="GQQ37" s="12"/>
      <c r="GQR37" s="12"/>
      <c r="GQS37" s="12"/>
      <c r="GQT37" s="12"/>
      <c r="GQU37" s="12"/>
      <c r="GQV37" s="12"/>
      <c r="GQW37" s="12"/>
      <c r="GQX37" s="12"/>
      <c r="GQY37" s="12"/>
      <c r="GQZ37" s="12"/>
      <c r="GRA37" s="12"/>
      <c r="GRB37" s="12"/>
      <c r="GRC37" s="12"/>
      <c r="GRD37" s="12"/>
      <c r="GRE37" s="12"/>
      <c r="GRF37" s="12"/>
      <c r="GRG37" s="12"/>
      <c r="GRH37" s="12"/>
      <c r="GRI37" s="12"/>
      <c r="GRJ37" s="12"/>
      <c r="GRK37" s="12"/>
      <c r="GRL37" s="12"/>
      <c r="GRM37" s="12"/>
      <c r="GRN37" s="12"/>
      <c r="GRO37" s="12"/>
      <c r="GRP37" s="12"/>
      <c r="GRQ37" s="12"/>
      <c r="GRR37" s="12"/>
      <c r="GRS37" s="12"/>
      <c r="GRT37" s="12"/>
      <c r="GRU37" s="12"/>
      <c r="GRV37" s="12"/>
      <c r="GRW37" s="12"/>
      <c r="GRX37" s="12"/>
      <c r="GRY37" s="12"/>
      <c r="GRZ37" s="12"/>
      <c r="GSA37" s="12"/>
      <c r="GSB37" s="12"/>
      <c r="GSC37" s="12"/>
      <c r="GSD37" s="12"/>
      <c r="GSE37" s="12"/>
      <c r="GSF37" s="12"/>
      <c r="GSG37" s="12"/>
      <c r="GSH37" s="12"/>
      <c r="GSI37" s="12"/>
      <c r="GSJ37" s="12"/>
      <c r="GSK37" s="12"/>
      <c r="GSL37" s="12"/>
      <c r="GSM37" s="12"/>
      <c r="GSN37" s="12"/>
      <c r="GSO37" s="12"/>
      <c r="GSP37" s="12"/>
      <c r="GSQ37" s="12"/>
      <c r="GSR37" s="12"/>
      <c r="GSS37" s="12"/>
      <c r="GST37" s="12"/>
      <c r="GSU37" s="12"/>
      <c r="GSV37" s="12"/>
      <c r="GSW37" s="12"/>
      <c r="GSX37" s="12"/>
      <c r="GSY37" s="12"/>
      <c r="GSZ37" s="12"/>
      <c r="GTA37" s="12"/>
      <c r="GTB37" s="12"/>
      <c r="GTC37" s="12"/>
      <c r="GTD37" s="12"/>
      <c r="GTE37" s="12"/>
      <c r="GTF37" s="12"/>
      <c r="GTG37" s="12"/>
      <c r="GTH37" s="12"/>
      <c r="GTI37" s="12"/>
      <c r="GTJ37" s="12"/>
      <c r="GTK37" s="12"/>
      <c r="GTL37" s="12"/>
      <c r="GTM37" s="12"/>
      <c r="GTN37" s="12"/>
      <c r="GTO37" s="12"/>
      <c r="GTP37" s="12"/>
      <c r="GTQ37" s="12"/>
      <c r="GTR37" s="12"/>
      <c r="GTS37" s="12"/>
      <c r="GTT37" s="12"/>
      <c r="GTU37" s="12"/>
      <c r="GTV37" s="12"/>
      <c r="GTW37" s="12"/>
      <c r="GTX37" s="12"/>
      <c r="GTY37" s="12"/>
      <c r="GTZ37" s="12"/>
      <c r="GUA37" s="12"/>
      <c r="GUB37" s="12"/>
      <c r="GUC37" s="12"/>
      <c r="GUD37" s="12"/>
      <c r="GUE37" s="12"/>
      <c r="GUF37" s="12"/>
      <c r="GUG37" s="12"/>
      <c r="GUH37" s="12"/>
      <c r="GUI37" s="12"/>
      <c r="GUJ37" s="12"/>
      <c r="GUK37" s="12"/>
      <c r="GUL37" s="12"/>
      <c r="GUM37" s="12"/>
      <c r="GUN37" s="12"/>
      <c r="GUO37" s="12"/>
      <c r="GUP37" s="12"/>
      <c r="GUQ37" s="12"/>
      <c r="GUR37" s="12"/>
      <c r="GUS37" s="12"/>
      <c r="GUT37" s="12"/>
      <c r="GUU37" s="12"/>
      <c r="GUV37" s="12"/>
      <c r="GUW37" s="12"/>
      <c r="GUX37" s="12"/>
      <c r="GUY37" s="12"/>
      <c r="GUZ37" s="12"/>
      <c r="GVA37" s="12"/>
      <c r="GVB37" s="12"/>
      <c r="GVC37" s="12"/>
      <c r="GVD37" s="12"/>
      <c r="GVE37" s="12"/>
      <c r="GVF37" s="12"/>
      <c r="GVG37" s="12"/>
      <c r="GVH37" s="12"/>
      <c r="GVI37" s="12"/>
      <c r="GVJ37" s="12"/>
      <c r="GVK37" s="12"/>
      <c r="GVL37" s="12"/>
      <c r="GVM37" s="12"/>
      <c r="GVN37" s="12"/>
      <c r="GVO37" s="12"/>
      <c r="GVP37" s="12"/>
      <c r="GVQ37" s="12"/>
      <c r="GVR37" s="12"/>
      <c r="GVS37" s="12"/>
      <c r="GVT37" s="12"/>
      <c r="GVU37" s="12"/>
      <c r="GVV37" s="12"/>
      <c r="GVW37" s="12"/>
      <c r="GVX37" s="12"/>
      <c r="GVY37" s="12"/>
      <c r="GVZ37" s="12"/>
      <c r="GWA37" s="12"/>
      <c r="GWB37" s="12"/>
      <c r="GWC37" s="12"/>
      <c r="GWD37" s="12"/>
      <c r="GWE37" s="12"/>
      <c r="GWF37" s="12"/>
      <c r="GWG37" s="12"/>
      <c r="GWH37" s="12"/>
      <c r="GWI37" s="12"/>
      <c r="GWJ37" s="12"/>
      <c r="GWK37" s="12"/>
      <c r="GWL37" s="12"/>
      <c r="GWM37" s="12"/>
      <c r="GWN37" s="12"/>
      <c r="GWO37" s="12"/>
      <c r="GWP37" s="12"/>
      <c r="GWQ37" s="12"/>
      <c r="GWR37" s="12"/>
      <c r="GWS37" s="12"/>
      <c r="GWT37" s="12"/>
      <c r="GWU37" s="12"/>
      <c r="GWV37" s="12"/>
      <c r="GWW37" s="12"/>
      <c r="GWX37" s="12"/>
      <c r="GWY37" s="12"/>
      <c r="GWZ37" s="12"/>
      <c r="GXA37" s="12"/>
      <c r="GXB37" s="12"/>
      <c r="GXC37" s="12"/>
      <c r="GXD37" s="12"/>
      <c r="GXE37" s="12"/>
      <c r="GXF37" s="12"/>
      <c r="GXG37" s="12"/>
      <c r="GXH37" s="12"/>
      <c r="GXI37" s="12"/>
      <c r="GXJ37" s="12"/>
      <c r="GXK37" s="12"/>
      <c r="GXL37" s="12"/>
      <c r="GXM37" s="12"/>
      <c r="GXN37" s="12"/>
      <c r="GXO37" s="12"/>
      <c r="GXP37" s="12"/>
      <c r="GXQ37" s="12"/>
      <c r="GXR37" s="12"/>
      <c r="GXS37" s="12"/>
      <c r="GXT37" s="12"/>
      <c r="GXU37" s="12"/>
      <c r="GXV37" s="12"/>
      <c r="GXW37" s="12"/>
      <c r="GXX37" s="12"/>
      <c r="GXY37" s="12"/>
      <c r="GXZ37" s="12"/>
      <c r="GYA37" s="12"/>
      <c r="GYB37" s="12"/>
      <c r="GYC37" s="12"/>
      <c r="GYD37" s="12"/>
      <c r="GYE37" s="12"/>
      <c r="GYF37" s="12"/>
      <c r="GYG37" s="12"/>
      <c r="GYH37" s="12"/>
      <c r="GYI37" s="12"/>
      <c r="GYJ37" s="12"/>
      <c r="GYK37" s="12"/>
      <c r="GYL37" s="12"/>
      <c r="GYM37" s="12"/>
      <c r="GYN37" s="12"/>
      <c r="GYO37" s="12"/>
      <c r="GYP37" s="12"/>
      <c r="GYQ37" s="12"/>
      <c r="GYR37" s="12"/>
      <c r="GYS37" s="12"/>
      <c r="GYT37" s="12"/>
      <c r="GYU37" s="12"/>
      <c r="GYV37" s="12"/>
      <c r="GYW37" s="12"/>
      <c r="GYX37" s="12"/>
      <c r="GYY37" s="12"/>
      <c r="GYZ37" s="12"/>
      <c r="GZA37" s="12"/>
      <c r="GZB37" s="12"/>
      <c r="GZC37" s="12"/>
      <c r="GZD37" s="12"/>
      <c r="GZE37" s="12"/>
      <c r="GZF37" s="12"/>
      <c r="GZG37" s="12"/>
      <c r="GZH37" s="12"/>
      <c r="GZI37" s="12"/>
      <c r="GZJ37" s="12"/>
      <c r="GZK37" s="12"/>
      <c r="GZL37" s="12"/>
      <c r="GZM37" s="12"/>
      <c r="GZN37" s="12"/>
      <c r="GZO37" s="12"/>
      <c r="GZP37" s="12"/>
      <c r="GZQ37" s="12"/>
      <c r="GZR37" s="12"/>
      <c r="GZS37" s="12"/>
      <c r="GZT37" s="12"/>
      <c r="GZU37" s="12"/>
      <c r="GZV37" s="12"/>
      <c r="GZW37" s="12"/>
      <c r="GZX37" s="12"/>
      <c r="GZY37" s="12"/>
      <c r="GZZ37" s="12"/>
      <c r="HAA37" s="12"/>
      <c r="HAB37" s="12"/>
      <c r="HAC37" s="12"/>
      <c r="HAD37" s="12"/>
      <c r="HAE37" s="12"/>
      <c r="HAF37" s="12"/>
      <c r="HAG37" s="12"/>
      <c r="HAH37" s="12"/>
      <c r="HAI37" s="12"/>
      <c r="HAJ37" s="12"/>
      <c r="HAK37" s="12"/>
      <c r="HAL37" s="12"/>
      <c r="HAM37" s="12"/>
      <c r="HAN37" s="12"/>
      <c r="HAO37" s="12"/>
      <c r="HAP37" s="12"/>
      <c r="HAQ37" s="12"/>
      <c r="HAR37" s="12"/>
      <c r="HAS37" s="12"/>
      <c r="HAT37" s="12"/>
      <c r="HAU37" s="12"/>
      <c r="HAV37" s="12"/>
      <c r="HAW37" s="12"/>
      <c r="HAX37" s="12"/>
      <c r="HAY37" s="12"/>
      <c r="HAZ37" s="12"/>
      <c r="HBA37" s="12"/>
      <c r="HBB37" s="12"/>
      <c r="HBC37" s="12"/>
      <c r="HBD37" s="12"/>
      <c r="HBE37" s="12"/>
      <c r="HBF37" s="12"/>
      <c r="HBG37" s="12"/>
      <c r="HBH37" s="12"/>
      <c r="HBI37" s="12"/>
      <c r="HBJ37" s="12"/>
      <c r="HBK37" s="12"/>
      <c r="HBL37" s="12"/>
      <c r="HBM37" s="12"/>
      <c r="HBN37" s="12"/>
      <c r="HBO37" s="12"/>
      <c r="HBP37" s="12"/>
      <c r="HBQ37" s="12"/>
      <c r="HBR37" s="12"/>
      <c r="HBS37" s="12"/>
      <c r="HBT37" s="12"/>
      <c r="HBU37" s="12"/>
      <c r="HBV37" s="12"/>
      <c r="HBW37" s="12"/>
      <c r="HBX37" s="12"/>
      <c r="HBY37" s="12"/>
      <c r="HBZ37" s="12"/>
      <c r="HCA37" s="12"/>
      <c r="HCB37" s="12"/>
      <c r="HCC37" s="12"/>
      <c r="HCD37" s="12"/>
      <c r="HCE37" s="12"/>
      <c r="HCF37" s="12"/>
      <c r="HCG37" s="12"/>
      <c r="HCH37" s="12"/>
      <c r="HCI37" s="12"/>
      <c r="HCJ37" s="12"/>
      <c r="HCK37" s="12"/>
      <c r="HCL37" s="12"/>
      <c r="HCM37" s="12"/>
      <c r="HCN37" s="12"/>
      <c r="HCO37" s="12"/>
      <c r="HCP37" s="12"/>
      <c r="HCQ37" s="12"/>
      <c r="HCR37" s="12"/>
      <c r="HCS37" s="12"/>
      <c r="HCT37" s="12"/>
      <c r="HCU37" s="12"/>
      <c r="HCV37" s="12"/>
      <c r="HCW37" s="12"/>
      <c r="HCX37" s="12"/>
      <c r="HCY37" s="12"/>
      <c r="HCZ37" s="12"/>
      <c r="HDA37" s="12"/>
      <c r="HDB37" s="12"/>
      <c r="HDC37" s="12"/>
      <c r="HDD37" s="12"/>
      <c r="HDE37" s="12"/>
      <c r="HDF37" s="12"/>
      <c r="HDG37" s="12"/>
      <c r="HDH37" s="12"/>
      <c r="HDI37" s="12"/>
      <c r="HDJ37" s="12"/>
      <c r="HDK37" s="12"/>
      <c r="HDL37" s="12"/>
      <c r="HDM37" s="12"/>
      <c r="HDN37" s="12"/>
      <c r="HDO37" s="12"/>
      <c r="HDP37" s="12"/>
      <c r="HDQ37" s="12"/>
      <c r="HDR37" s="12"/>
      <c r="HDS37" s="12"/>
      <c r="HDT37" s="12"/>
      <c r="HDU37" s="12"/>
      <c r="HDV37" s="12"/>
      <c r="HDW37" s="12"/>
      <c r="HDX37" s="12"/>
      <c r="HDY37" s="12"/>
      <c r="HDZ37" s="12"/>
      <c r="HEA37" s="12"/>
      <c r="HEB37" s="12"/>
      <c r="HEC37" s="12"/>
      <c r="HED37" s="12"/>
      <c r="HEE37" s="12"/>
      <c r="HEF37" s="12"/>
      <c r="HEG37" s="12"/>
      <c r="HEH37" s="12"/>
      <c r="HEI37" s="12"/>
      <c r="HEJ37" s="12"/>
      <c r="HEK37" s="12"/>
      <c r="HEL37" s="12"/>
      <c r="HEM37" s="12"/>
      <c r="HEN37" s="12"/>
      <c r="HEO37" s="12"/>
      <c r="HEP37" s="12"/>
      <c r="HEQ37" s="12"/>
      <c r="HER37" s="12"/>
      <c r="HES37" s="12"/>
      <c r="HET37" s="12"/>
      <c r="HEU37" s="12"/>
      <c r="HEV37" s="12"/>
      <c r="HEW37" s="12"/>
      <c r="HEX37" s="12"/>
      <c r="HEY37" s="12"/>
      <c r="HEZ37" s="12"/>
      <c r="HFA37" s="12"/>
      <c r="HFB37" s="12"/>
      <c r="HFC37" s="12"/>
      <c r="HFD37" s="12"/>
      <c r="HFE37" s="12"/>
      <c r="HFF37" s="12"/>
      <c r="HFG37" s="12"/>
      <c r="HFH37" s="12"/>
      <c r="HFI37" s="12"/>
      <c r="HFJ37" s="12"/>
      <c r="HFK37" s="12"/>
      <c r="HFL37" s="12"/>
      <c r="HFM37" s="12"/>
      <c r="HFN37" s="12"/>
      <c r="HFO37" s="12"/>
      <c r="HFP37" s="12"/>
      <c r="HFQ37" s="12"/>
      <c r="HFR37" s="12"/>
      <c r="HFS37" s="12"/>
      <c r="HFT37" s="12"/>
      <c r="HFU37" s="12"/>
      <c r="HFV37" s="12"/>
      <c r="HFW37" s="12"/>
      <c r="HFX37" s="12"/>
      <c r="HFY37" s="12"/>
      <c r="HFZ37" s="12"/>
      <c r="HGA37" s="12"/>
      <c r="HGB37" s="12"/>
      <c r="HGC37" s="12"/>
      <c r="HGD37" s="12"/>
      <c r="HGE37" s="12"/>
      <c r="HGF37" s="12"/>
      <c r="HGG37" s="12"/>
      <c r="HGH37" s="12"/>
      <c r="HGI37" s="12"/>
      <c r="HGJ37" s="12"/>
      <c r="HGK37" s="12"/>
      <c r="HGL37" s="12"/>
      <c r="HGM37" s="12"/>
      <c r="HGN37" s="12"/>
      <c r="HGO37" s="12"/>
      <c r="HGP37" s="12"/>
      <c r="HGQ37" s="12"/>
      <c r="HGR37" s="12"/>
      <c r="HGS37" s="12"/>
      <c r="HGT37" s="12"/>
      <c r="HGU37" s="12"/>
      <c r="HGV37" s="12"/>
      <c r="HGW37" s="12"/>
      <c r="HGX37" s="12"/>
      <c r="HGY37" s="12"/>
      <c r="HGZ37" s="12"/>
      <c r="HHA37" s="12"/>
      <c r="HHB37" s="12"/>
      <c r="HHC37" s="12"/>
      <c r="HHD37" s="12"/>
      <c r="HHE37" s="12"/>
      <c r="HHF37" s="12"/>
      <c r="HHG37" s="12"/>
      <c r="HHH37" s="12"/>
      <c r="HHI37" s="12"/>
      <c r="HHJ37" s="12"/>
      <c r="HHK37" s="12"/>
      <c r="HHL37" s="12"/>
      <c r="HHM37" s="12"/>
      <c r="HHN37" s="12"/>
      <c r="HHO37" s="12"/>
      <c r="HHP37" s="12"/>
      <c r="HHQ37" s="12"/>
      <c r="HHR37" s="12"/>
      <c r="HHS37" s="12"/>
      <c r="HHT37" s="12"/>
      <c r="HHU37" s="12"/>
      <c r="HHV37" s="12"/>
      <c r="HHW37" s="12"/>
      <c r="HHX37" s="12"/>
      <c r="HHY37" s="12"/>
      <c r="HHZ37" s="12"/>
      <c r="HIA37" s="12"/>
      <c r="HIB37" s="12"/>
      <c r="HIC37" s="12"/>
      <c r="HID37" s="12"/>
      <c r="HIE37" s="12"/>
      <c r="HIF37" s="12"/>
      <c r="HIG37" s="12"/>
      <c r="HIH37" s="12"/>
      <c r="HII37" s="12"/>
      <c r="HIJ37" s="12"/>
      <c r="HIK37" s="12"/>
      <c r="HIL37" s="12"/>
      <c r="HIM37" s="12"/>
      <c r="HIN37" s="12"/>
      <c r="HIO37" s="12"/>
      <c r="HIP37" s="12"/>
      <c r="HIQ37" s="12"/>
      <c r="HIR37" s="12"/>
      <c r="HIS37" s="12"/>
      <c r="HIT37" s="12"/>
      <c r="HIU37" s="12"/>
      <c r="HIV37" s="12"/>
      <c r="HIW37" s="12"/>
      <c r="HIX37" s="12"/>
      <c r="HIY37" s="12"/>
      <c r="HIZ37" s="12"/>
      <c r="HJA37" s="12"/>
      <c r="HJB37" s="12"/>
      <c r="HJC37" s="12"/>
      <c r="HJD37" s="12"/>
      <c r="HJE37" s="12"/>
      <c r="HJF37" s="12"/>
      <c r="HJG37" s="12"/>
      <c r="HJH37" s="12"/>
      <c r="HJI37" s="12"/>
      <c r="HJJ37" s="12"/>
      <c r="HJK37" s="12"/>
      <c r="HJL37" s="12"/>
      <c r="HJM37" s="12"/>
      <c r="HJN37" s="12"/>
      <c r="HJO37" s="12"/>
      <c r="HJP37" s="12"/>
      <c r="HJQ37" s="12"/>
      <c r="HJR37" s="12"/>
      <c r="HJS37" s="12"/>
      <c r="HJT37" s="12"/>
      <c r="HJU37" s="12"/>
      <c r="HJV37" s="12"/>
      <c r="HJW37" s="12"/>
      <c r="HJX37" s="12"/>
      <c r="HJY37" s="12"/>
      <c r="HJZ37" s="12"/>
      <c r="HKA37" s="12"/>
      <c r="HKB37" s="12"/>
      <c r="HKC37" s="12"/>
      <c r="HKD37" s="12"/>
      <c r="HKE37" s="12"/>
      <c r="HKF37" s="12"/>
      <c r="HKG37" s="12"/>
      <c r="HKH37" s="12"/>
      <c r="HKI37" s="12"/>
      <c r="HKJ37" s="12"/>
      <c r="HKK37" s="12"/>
      <c r="HKL37" s="12"/>
      <c r="HKM37" s="12"/>
      <c r="HKN37" s="12"/>
      <c r="HKO37" s="12"/>
      <c r="HKP37" s="12"/>
      <c r="HKQ37" s="12"/>
      <c r="HKR37" s="12"/>
      <c r="HKS37" s="12"/>
      <c r="HKT37" s="12"/>
      <c r="HKU37" s="12"/>
      <c r="HKV37" s="12"/>
      <c r="HKW37" s="12"/>
      <c r="HKX37" s="12"/>
      <c r="HKY37" s="12"/>
      <c r="HKZ37" s="12"/>
      <c r="HLA37" s="12"/>
      <c r="HLB37" s="12"/>
      <c r="HLC37" s="12"/>
      <c r="HLD37" s="12"/>
      <c r="HLE37" s="12"/>
      <c r="HLF37" s="12"/>
      <c r="HLG37" s="12"/>
      <c r="HLH37" s="12"/>
      <c r="HLI37" s="12"/>
      <c r="HLJ37" s="12"/>
      <c r="HLK37" s="12"/>
      <c r="HLL37" s="12"/>
      <c r="HLM37" s="12"/>
      <c r="HLN37" s="12"/>
      <c r="HLO37" s="12"/>
      <c r="HLP37" s="12"/>
      <c r="HLQ37" s="12"/>
      <c r="HLR37" s="12"/>
      <c r="HLS37" s="12"/>
      <c r="HLT37" s="12"/>
      <c r="HLU37" s="12"/>
      <c r="HLV37" s="12"/>
      <c r="HLW37" s="12"/>
      <c r="HLX37" s="12"/>
      <c r="HLY37" s="12"/>
      <c r="HLZ37" s="12"/>
      <c r="HMA37" s="12"/>
      <c r="HMB37" s="12"/>
      <c r="HMC37" s="12"/>
      <c r="HMD37" s="12"/>
      <c r="HME37" s="12"/>
      <c r="HMF37" s="12"/>
      <c r="HMG37" s="12"/>
      <c r="HMH37" s="12"/>
      <c r="HMI37" s="12"/>
      <c r="HMJ37" s="12"/>
      <c r="HMK37" s="12"/>
      <c r="HML37" s="12"/>
      <c r="HMM37" s="12"/>
      <c r="HMN37" s="12"/>
      <c r="HMO37" s="12"/>
      <c r="HMP37" s="12"/>
      <c r="HMQ37" s="12"/>
      <c r="HMR37" s="12"/>
      <c r="HMS37" s="12"/>
      <c r="HMT37" s="12"/>
      <c r="HMU37" s="12"/>
      <c r="HMV37" s="12"/>
      <c r="HMW37" s="12"/>
      <c r="HMX37" s="12"/>
      <c r="HMY37" s="12"/>
      <c r="HMZ37" s="12"/>
      <c r="HNA37" s="12"/>
      <c r="HNB37" s="12"/>
      <c r="HNC37" s="12"/>
      <c r="HND37" s="12"/>
      <c r="HNE37" s="12"/>
      <c r="HNF37" s="12"/>
      <c r="HNG37" s="12"/>
      <c r="HNH37" s="12"/>
      <c r="HNI37" s="12"/>
      <c r="HNJ37" s="12"/>
      <c r="HNK37" s="12"/>
      <c r="HNL37" s="12"/>
      <c r="HNM37" s="12"/>
      <c r="HNN37" s="12"/>
      <c r="HNO37" s="12"/>
      <c r="HNP37" s="12"/>
      <c r="HNQ37" s="12"/>
      <c r="HNR37" s="12"/>
      <c r="HNS37" s="12"/>
      <c r="HNT37" s="12"/>
      <c r="HNU37" s="12"/>
      <c r="HNV37" s="12"/>
      <c r="HNW37" s="12"/>
      <c r="HNX37" s="12"/>
      <c r="HNY37" s="12"/>
      <c r="HNZ37" s="12"/>
      <c r="HOA37" s="12"/>
      <c r="HOB37" s="12"/>
      <c r="HOC37" s="12"/>
      <c r="HOD37" s="12"/>
      <c r="HOE37" s="12"/>
      <c r="HOF37" s="12"/>
      <c r="HOG37" s="12"/>
      <c r="HOH37" s="12"/>
      <c r="HOI37" s="12"/>
      <c r="HOJ37" s="12"/>
      <c r="HOK37" s="12"/>
      <c r="HOL37" s="12"/>
      <c r="HOM37" s="12"/>
      <c r="HON37" s="12"/>
      <c r="HOO37" s="12"/>
      <c r="HOP37" s="12"/>
      <c r="HOQ37" s="12"/>
      <c r="HOR37" s="12"/>
      <c r="HOS37" s="12"/>
      <c r="HOT37" s="12"/>
      <c r="HOU37" s="12"/>
      <c r="HOV37" s="12"/>
      <c r="HOW37" s="12"/>
      <c r="HOX37" s="12"/>
      <c r="HOY37" s="12"/>
      <c r="HOZ37" s="12"/>
      <c r="HPA37" s="12"/>
      <c r="HPB37" s="12"/>
      <c r="HPC37" s="12"/>
      <c r="HPD37" s="12"/>
      <c r="HPE37" s="12"/>
      <c r="HPF37" s="12"/>
      <c r="HPG37" s="12"/>
      <c r="HPH37" s="12"/>
      <c r="HPI37" s="12"/>
      <c r="HPJ37" s="12"/>
      <c r="HPK37" s="12"/>
      <c r="HPL37" s="12"/>
      <c r="HPM37" s="12"/>
      <c r="HPN37" s="12"/>
      <c r="HPO37" s="12"/>
      <c r="HPP37" s="12"/>
      <c r="HPQ37" s="12"/>
      <c r="HPR37" s="12"/>
      <c r="HPS37" s="12"/>
      <c r="HPT37" s="12"/>
      <c r="HPU37" s="12"/>
      <c r="HPV37" s="12"/>
      <c r="HPW37" s="12"/>
      <c r="HPX37" s="12"/>
      <c r="HPY37" s="12"/>
      <c r="HPZ37" s="12"/>
      <c r="HQA37" s="12"/>
      <c r="HQB37" s="12"/>
      <c r="HQC37" s="12"/>
      <c r="HQD37" s="12"/>
      <c r="HQE37" s="12"/>
      <c r="HQF37" s="12"/>
      <c r="HQG37" s="12"/>
      <c r="HQH37" s="12"/>
      <c r="HQI37" s="12"/>
      <c r="HQJ37" s="12"/>
      <c r="HQK37" s="12"/>
      <c r="HQL37" s="12"/>
      <c r="HQM37" s="12"/>
      <c r="HQN37" s="12"/>
      <c r="HQO37" s="12"/>
      <c r="HQP37" s="12"/>
      <c r="HQQ37" s="12"/>
      <c r="HQR37" s="12"/>
      <c r="HQS37" s="12"/>
      <c r="HQT37" s="12"/>
      <c r="HQU37" s="12"/>
      <c r="HQV37" s="12"/>
      <c r="HQW37" s="12"/>
      <c r="HQX37" s="12"/>
      <c r="HQY37" s="12"/>
      <c r="HQZ37" s="12"/>
      <c r="HRA37" s="12"/>
      <c r="HRB37" s="12"/>
      <c r="HRC37" s="12"/>
      <c r="HRD37" s="12"/>
      <c r="HRE37" s="12"/>
      <c r="HRF37" s="12"/>
      <c r="HRG37" s="12"/>
      <c r="HRH37" s="12"/>
      <c r="HRI37" s="12"/>
      <c r="HRJ37" s="12"/>
      <c r="HRK37" s="12"/>
      <c r="HRL37" s="12"/>
      <c r="HRM37" s="12"/>
      <c r="HRN37" s="12"/>
      <c r="HRO37" s="12"/>
      <c r="HRP37" s="12"/>
      <c r="HRQ37" s="12"/>
      <c r="HRR37" s="12"/>
      <c r="HRS37" s="12"/>
      <c r="HRT37" s="12"/>
      <c r="HRU37" s="12"/>
      <c r="HRV37" s="12"/>
      <c r="HRW37" s="12"/>
      <c r="HRX37" s="12"/>
      <c r="HRY37" s="12"/>
      <c r="HRZ37" s="12"/>
      <c r="HSA37" s="12"/>
      <c r="HSB37" s="12"/>
      <c r="HSC37" s="12"/>
      <c r="HSD37" s="12"/>
      <c r="HSE37" s="12"/>
      <c r="HSF37" s="12"/>
      <c r="HSG37" s="12"/>
      <c r="HSH37" s="12"/>
      <c r="HSI37" s="12"/>
      <c r="HSJ37" s="12"/>
      <c r="HSK37" s="12"/>
      <c r="HSL37" s="12"/>
      <c r="HSM37" s="12"/>
      <c r="HSN37" s="12"/>
      <c r="HSO37" s="12"/>
      <c r="HSP37" s="12"/>
      <c r="HSQ37" s="12"/>
      <c r="HSR37" s="12"/>
      <c r="HSS37" s="12"/>
      <c r="HST37" s="12"/>
      <c r="HSU37" s="12"/>
      <c r="HSV37" s="12"/>
      <c r="HSW37" s="12"/>
      <c r="HSX37" s="12"/>
      <c r="HSY37" s="12"/>
      <c r="HSZ37" s="12"/>
      <c r="HTA37" s="12"/>
      <c r="HTB37" s="12"/>
      <c r="HTC37" s="12"/>
      <c r="HTD37" s="12"/>
      <c r="HTE37" s="12"/>
      <c r="HTF37" s="12"/>
      <c r="HTG37" s="12"/>
      <c r="HTH37" s="12"/>
      <c r="HTI37" s="12"/>
      <c r="HTJ37" s="12"/>
      <c r="HTK37" s="12"/>
      <c r="HTL37" s="12"/>
      <c r="HTM37" s="12"/>
      <c r="HTN37" s="12"/>
      <c r="HTO37" s="12"/>
      <c r="HTP37" s="12"/>
      <c r="HTQ37" s="12"/>
      <c r="HTR37" s="12"/>
      <c r="HTS37" s="12"/>
      <c r="HTT37" s="12"/>
      <c r="HTU37" s="12"/>
      <c r="HTV37" s="12"/>
      <c r="HTW37" s="12"/>
      <c r="HTX37" s="12"/>
      <c r="HTY37" s="12"/>
      <c r="HTZ37" s="12"/>
      <c r="HUA37" s="12"/>
      <c r="HUB37" s="12"/>
      <c r="HUC37" s="12"/>
      <c r="HUD37" s="12"/>
      <c r="HUE37" s="12"/>
      <c r="HUF37" s="12"/>
      <c r="HUG37" s="12"/>
      <c r="HUH37" s="12"/>
      <c r="HUI37" s="12"/>
      <c r="HUJ37" s="12"/>
      <c r="HUK37" s="12"/>
      <c r="HUL37" s="12"/>
      <c r="HUM37" s="12"/>
      <c r="HUN37" s="12"/>
      <c r="HUO37" s="12"/>
      <c r="HUP37" s="12"/>
      <c r="HUQ37" s="12"/>
      <c r="HUR37" s="12"/>
      <c r="HUS37" s="12"/>
      <c r="HUT37" s="12"/>
      <c r="HUU37" s="12"/>
      <c r="HUV37" s="12"/>
      <c r="HUW37" s="12"/>
      <c r="HUX37" s="12"/>
      <c r="HUY37" s="12"/>
      <c r="HUZ37" s="12"/>
      <c r="HVA37" s="12"/>
      <c r="HVB37" s="12"/>
      <c r="HVC37" s="12"/>
      <c r="HVD37" s="12"/>
      <c r="HVE37" s="12"/>
      <c r="HVF37" s="12"/>
      <c r="HVG37" s="12"/>
      <c r="HVH37" s="12"/>
      <c r="HVI37" s="12"/>
      <c r="HVJ37" s="12"/>
      <c r="HVK37" s="12"/>
      <c r="HVL37" s="12"/>
      <c r="HVM37" s="12"/>
      <c r="HVN37" s="12"/>
      <c r="HVO37" s="12"/>
      <c r="HVP37" s="12"/>
      <c r="HVQ37" s="12"/>
      <c r="HVR37" s="12"/>
      <c r="HVS37" s="12"/>
      <c r="HVT37" s="12"/>
      <c r="HVU37" s="12"/>
      <c r="HVV37" s="12"/>
      <c r="HVW37" s="12"/>
      <c r="HVX37" s="12"/>
      <c r="HVY37" s="12"/>
      <c r="HVZ37" s="12"/>
      <c r="HWA37" s="12"/>
      <c r="HWB37" s="12"/>
      <c r="HWC37" s="12"/>
      <c r="HWD37" s="12"/>
      <c r="HWE37" s="12"/>
      <c r="HWF37" s="12"/>
      <c r="HWG37" s="12"/>
      <c r="HWH37" s="12"/>
      <c r="HWI37" s="12"/>
      <c r="HWJ37" s="12"/>
      <c r="HWK37" s="12"/>
      <c r="HWL37" s="12"/>
      <c r="HWM37" s="12"/>
      <c r="HWN37" s="12"/>
      <c r="HWO37" s="12"/>
      <c r="HWP37" s="12"/>
      <c r="HWQ37" s="12"/>
      <c r="HWR37" s="12"/>
      <c r="HWS37" s="12"/>
      <c r="HWT37" s="12"/>
      <c r="HWU37" s="12"/>
      <c r="HWV37" s="12"/>
      <c r="HWW37" s="12"/>
      <c r="HWX37" s="12"/>
      <c r="HWY37" s="12"/>
      <c r="HWZ37" s="12"/>
      <c r="HXA37" s="12"/>
      <c r="HXB37" s="12"/>
      <c r="HXC37" s="12"/>
      <c r="HXD37" s="12"/>
      <c r="HXE37" s="12"/>
      <c r="HXF37" s="12"/>
      <c r="HXG37" s="12"/>
      <c r="HXH37" s="12"/>
      <c r="HXI37" s="12"/>
      <c r="HXJ37" s="12"/>
      <c r="HXK37" s="12"/>
      <c r="HXL37" s="12"/>
      <c r="HXM37" s="12"/>
      <c r="HXN37" s="12"/>
      <c r="HXO37" s="12"/>
      <c r="HXP37" s="12"/>
      <c r="HXQ37" s="12"/>
      <c r="HXR37" s="12"/>
      <c r="HXS37" s="12"/>
      <c r="HXT37" s="12"/>
      <c r="HXU37" s="12"/>
      <c r="HXV37" s="12"/>
      <c r="HXW37" s="12"/>
      <c r="HXX37" s="12"/>
      <c r="HXY37" s="12"/>
      <c r="HXZ37" s="12"/>
      <c r="HYA37" s="12"/>
      <c r="HYB37" s="12"/>
      <c r="HYC37" s="12"/>
      <c r="HYD37" s="12"/>
      <c r="HYE37" s="12"/>
      <c r="HYF37" s="12"/>
      <c r="HYG37" s="12"/>
      <c r="HYH37" s="12"/>
      <c r="HYI37" s="12"/>
      <c r="HYJ37" s="12"/>
      <c r="HYK37" s="12"/>
      <c r="HYL37" s="12"/>
      <c r="HYM37" s="12"/>
      <c r="HYN37" s="12"/>
      <c r="HYO37" s="12"/>
      <c r="HYP37" s="12"/>
      <c r="HYQ37" s="12"/>
      <c r="HYR37" s="12"/>
      <c r="HYS37" s="12"/>
      <c r="HYT37" s="12"/>
      <c r="HYU37" s="12"/>
      <c r="HYV37" s="12"/>
      <c r="HYW37" s="12"/>
      <c r="HYX37" s="12"/>
      <c r="HYY37" s="12"/>
      <c r="HYZ37" s="12"/>
      <c r="HZA37" s="12"/>
      <c r="HZB37" s="12"/>
      <c r="HZC37" s="12"/>
      <c r="HZD37" s="12"/>
      <c r="HZE37" s="12"/>
      <c r="HZF37" s="12"/>
      <c r="HZG37" s="12"/>
      <c r="HZH37" s="12"/>
      <c r="HZI37" s="12"/>
      <c r="HZJ37" s="12"/>
      <c r="HZK37" s="12"/>
      <c r="HZL37" s="12"/>
      <c r="HZM37" s="12"/>
      <c r="HZN37" s="12"/>
      <c r="HZO37" s="12"/>
      <c r="HZP37" s="12"/>
      <c r="HZQ37" s="12"/>
      <c r="HZR37" s="12"/>
      <c r="HZS37" s="12"/>
      <c r="HZT37" s="12"/>
      <c r="HZU37" s="12"/>
      <c r="HZV37" s="12"/>
      <c r="HZW37" s="12"/>
      <c r="HZX37" s="12"/>
      <c r="HZY37" s="12"/>
      <c r="HZZ37" s="12"/>
      <c r="IAA37" s="12"/>
      <c r="IAB37" s="12"/>
      <c r="IAC37" s="12"/>
      <c r="IAD37" s="12"/>
      <c r="IAE37" s="12"/>
      <c r="IAF37" s="12"/>
      <c r="IAG37" s="12"/>
      <c r="IAH37" s="12"/>
      <c r="IAI37" s="12"/>
      <c r="IAJ37" s="12"/>
      <c r="IAK37" s="12"/>
      <c r="IAL37" s="12"/>
      <c r="IAM37" s="12"/>
      <c r="IAN37" s="12"/>
      <c r="IAO37" s="12"/>
      <c r="IAP37" s="12"/>
      <c r="IAQ37" s="12"/>
      <c r="IAR37" s="12"/>
      <c r="IAS37" s="12"/>
      <c r="IAT37" s="12"/>
      <c r="IAU37" s="12"/>
      <c r="IAV37" s="12"/>
      <c r="IAW37" s="12"/>
      <c r="IAX37" s="12"/>
      <c r="IAY37" s="12"/>
      <c r="IAZ37" s="12"/>
      <c r="IBA37" s="12"/>
      <c r="IBB37" s="12"/>
      <c r="IBC37" s="12"/>
      <c r="IBD37" s="12"/>
      <c r="IBE37" s="12"/>
      <c r="IBF37" s="12"/>
      <c r="IBG37" s="12"/>
      <c r="IBH37" s="12"/>
      <c r="IBI37" s="12"/>
      <c r="IBJ37" s="12"/>
      <c r="IBK37" s="12"/>
      <c r="IBL37" s="12"/>
      <c r="IBM37" s="12"/>
      <c r="IBN37" s="12"/>
      <c r="IBO37" s="12"/>
      <c r="IBP37" s="12"/>
      <c r="IBQ37" s="12"/>
      <c r="IBR37" s="12"/>
      <c r="IBS37" s="12"/>
      <c r="IBT37" s="12"/>
      <c r="IBU37" s="12"/>
      <c r="IBV37" s="12"/>
      <c r="IBW37" s="12"/>
      <c r="IBX37" s="12"/>
      <c r="IBY37" s="12"/>
      <c r="IBZ37" s="12"/>
      <c r="ICA37" s="12"/>
      <c r="ICB37" s="12"/>
      <c r="ICC37" s="12"/>
      <c r="ICD37" s="12"/>
      <c r="ICE37" s="12"/>
      <c r="ICF37" s="12"/>
      <c r="ICG37" s="12"/>
      <c r="ICH37" s="12"/>
      <c r="ICI37" s="12"/>
      <c r="ICJ37" s="12"/>
      <c r="ICK37" s="12"/>
      <c r="ICL37" s="12"/>
      <c r="ICM37" s="12"/>
      <c r="ICN37" s="12"/>
      <c r="ICO37" s="12"/>
      <c r="ICP37" s="12"/>
      <c r="ICQ37" s="12"/>
      <c r="ICR37" s="12"/>
      <c r="ICS37" s="12"/>
      <c r="ICT37" s="12"/>
      <c r="ICU37" s="12"/>
      <c r="ICV37" s="12"/>
      <c r="ICW37" s="12"/>
      <c r="ICX37" s="12"/>
      <c r="ICY37" s="12"/>
      <c r="ICZ37" s="12"/>
      <c r="IDA37" s="12"/>
      <c r="IDB37" s="12"/>
      <c r="IDC37" s="12"/>
      <c r="IDD37" s="12"/>
      <c r="IDE37" s="12"/>
      <c r="IDF37" s="12"/>
      <c r="IDG37" s="12"/>
      <c r="IDH37" s="12"/>
      <c r="IDI37" s="12"/>
      <c r="IDJ37" s="12"/>
      <c r="IDK37" s="12"/>
      <c r="IDL37" s="12"/>
      <c r="IDM37" s="12"/>
      <c r="IDN37" s="12"/>
      <c r="IDO37" s="12"/>
      <c r="IDP37" s="12"/>
      <c r="IDQ37" s="12"/>
      <c r="IDR37" s="12"/>
      <c r="IDS37" s="12"/>
      <c r="IDT37" s="12"/>
      <c r="IDU37" s="12"/>
      <c r="IDV37" s="12"/>
      <c r="IDW37" s="12"/>
      <c r="IDX37" s="12"/>
      <c r="IDY37" s="12"/>
      <c r="IDZ37" s="12"/>
      <c r="IEA37" s="12"/>
      <c r="IEB37" s="12"/>
      <c r="IEC37" s="12"/>
      <c r="IED37" s="12"/>
      <c r="IEE37" s="12"/>
      <c r="IEF37" s="12"/>
      <c r="IEG37" s="12"/>
      <c r="IEH37" s="12"/>
      <c r="IEI37" s="12"/>
      <c r="IEJ37" s="12"/>
      <c r="IEK37" s="12"/>
      <c r="IEL37" s="12"/>
      <c r="IEM37" s="12"/>
      <c r="IEN37" s="12"/>
      <c r="IEO37" s="12"/>
      <c r="IEP37" s="12"/>
      <c r="IEQ37" s="12"/>
      <c r="IER37" s="12"/>
      <c r="IES37" s="12"/>
      <c r="IET37" s="12"/>
      <c r="IEU37" s="12"/>
      <c r="IEV37" s="12"/>
      <c r="IEW37" s="12"/>
      <c r="IEX37" s="12"/>
      <c r="IEY37" s="12"/>
      <c r="IEZ37" s="12"/>
      <c r="IFA37" s="12"/>
      <c r="IFB37" s="12"/>
      <c r="IFC37" s="12"/>
      <c r="IFD37" s="12"/>
      <c r="IFE37" s="12"/>
      <c r="IFF37" s="12"/>
      <c r="IFG37" s="12"/>
      <c r="IFH37" s="12"/>
      <c r="IFI37" s="12"/>
      <c r="IFJ37" s="12"/>
      <c r="IFK37" s="12"/>
      <c r="IFL37" s="12"/>
      <c r="IFM37" s="12"/>
      <c r="IFN37" s="12"/>
      <c r="IFO37" s="12"/>
      <c r="IFP37" s="12"/>
      <c r="IFQ37" s="12"/>
      <c r="IFR37" s="12"/>
      <c r="IFS37" s="12"/>
      <c r="IFT37" s="12"/>
      <c r="IFU37" s="12"/>
      <c r="IFV37" s="12"/>
      <c r="IFW37" s="12"/>
      <c r="IFX37" s="12"/>
      <c r="IFY37" s="12"/>
      <c r="IFZ37" s="12"/>
      <c r="IGA37" s="12"/>
      <c r="IGB37" s="12"/>
      <c r="IGC37" s="12"/>
      <c r="IGD37" s="12"/>
      <c r="IGE37" s="12"/>
      <c r="IGF37" s="12"/>
      <c r="IGG37" s="12"/>
      <c r="IGH37" s="12"/>
      <c r="IGI37" s="12"/>
      <c r="IGJ37" s="12"/>
      <c r="IGK37" s="12"/>
      <c r="IGL37" s="12"/>
      <c r="IGM37" s="12"/>
      <c r="IGN37" s="12"/>
      <c r="IGO37" s="12"/>
      <c r="IGP37" s="12"/>
      <c r="IGQ37" s="12"/>
      <c r="IGR37" s="12"/>
      <c r="IGS37" s="12"/>
      <c r="IGT37" s="12"/>
      <c r="IGU37" s="12"/>
      <c r="IGV37" s="12"/>
      <c r="IGW37" s="12"/>
      <c r="IGX37" s="12"/>
      <c r="IGY37" s="12"/>
      <c r="IGZ37" s="12"/>
      <c r="IHA37" s="12"/>
      <c r="IHB37" s="12"/>
      <c r="IHC37" s="12"/>
      <c r="IHD37" s="12"/>
      <c r="IHE37" s="12"/>
      <c r="IHF37" s="12"/>
      <c r="IHG37" s="12"/>
      <c r="IHH37" s="12"/>
      <c r="IHI37" s="12"/>
      <c r="IHJ37" s="12"/>
      <c r="IHK37" s="12"/>
      <c r="IHL37" s="12"/>
      <c r="IHM37" s="12"/>
      <c r="IHN37" s="12"/>
      <c r="IHO37" s="12"/>
      <c r="IHP37" s="12"/>
      <c r="IHQ37" s="12"/>
      <c r="IHR37" s="12"/>
      <c r="IHS37" s="12"/>
      <c r="IHT37" s="12"/>
      <c r="IHU37" s="12"/>
      <c r="IHV37" s="12"/>
      <c r="IHW37" s="12"/>
      <c r="IHX37" s="12"/>
      <c r="IHY37" s="12"/>
      <c r="IHZ37" s="12"/>
      <c r="IIA37" s="12"/>
      <c r="IIB37" s="12"/>
      <c r="IIC37" s="12"/>
      <c r="IID37" s="12"/>
      <c r="IIE37" s="12"/>
      <c r="IIF37" s="12"/>
      <c r="IIG37" s="12"/>
      <c r="IIH37" s="12"/>
      <c r="III37" s="12"/>
      <c r="IIJ37" s="12"/>
      <c r="IIK37" s="12"/>
      <c r="IIL37" s="12"/>
      <c r="IIM37" s="12"/>
      <c r="IIN37" s="12"/>
      <c r="IIO37" s="12"/>
      <c r="IIP37" s="12"/>
      <c r="IIQ37" s="12"/>
      <c r="IIR37" s="12"/>
      <c r="IIS37" s="12"/>
      <c r="IIT37" s="12"/>
      <c r="IIU37" s="12"/>
      <c r="IIV37" s="12"/>
      <c r="IIW37" s="12"/>
      <c r="IIX37" s="12"/>
      <c r="IIY37" s="12"/>
      <c r="IIZ37" s="12"/>
      <c r="IJA37" s="12"/>
      <c r="IJB37" s="12"/>
      <c r="IJC37" s="12"/>
      <c r="IJD37" s="12"/>
      <c r="IJE37" s="12"/>
      <c r="IJF37" s="12"/>
      <c r="IJG37" s="12"/>
      <c r="IJH37" s="12"/>
      <c r="IJI37" s="12"/>
      <c r="IJJ37" s="12"/>
      <c r="IJK37" s="12"/>
      <c r="IJL37" s="12"/>
      <c r="IJM37" s="12"/>
      <c r="IJN37" s="12"/>
      <c r="IJO37" s="12"/>
      <c r="IJP37" s="12"/>
      <c r="IJQ37" s="12"/>
      <c r="IJR37" s="12"/>
      <c r="IJS37" s="12"/>
      <c r="IJT37" s="12"/>
      <c r="IJU37" s="12"/>
      <c r="IJV37" s="12"/>
      <c r="IJW37" s="12"/>
      <c r="IJX37" s="12"/>
      <c r="IJY37" s="12"/>
      <c r="IJZ37" s="12"/>
      <c r="IKA37" s="12"/>
      <c r="IKB37" s="12"/>
      <c r="IKC37" s="12"/>
      <c r="IKD37" s="12"/>
      <c r="IKE37" s="12"/>
      <c r="IKF37" s="12"/>
      <c r="IKG37" s="12"/>
      <c r="IKH37" s="12"/>
      <c r="IKI37" s="12"/>
      <c r="IKJ37" s="12"/>
      <c r="IKK37" s="12"/>
      <c r="IKL37" s="12"/>
      <c r="IKM37" s="12"/>
      <c r="IKN37" s="12"/>
      <c r="IKO37" s="12"/>
      <c r="IKP37" s="12"/>
      <c r="IKQ37" s="12"/>
      <c r="IKR37" s="12"/>
      <c r="IKS37" s="12"/>
      <c r="IKT37" s="12"/>
      <c r="IKU37" s="12"/>
      <c r="IKV37" s="12"/>
      <c r="IKW37" s="12"/>
      <c r="IKX37" s="12"/>
      <c r="IKY37" s="12"/>
      <c r="IKZ37" s="12"/>
      <c r="ILA37" s="12"/>
      <c r="ILB37" s="12"/>
      <c r="ILC37" s="12"/>
      <c r="ILD37" s="12"/>
      <c r="ILE37" s="12"/>
      <c r="ILF37" s="12"/>
      <c r="ILG37" s="12"/>
      <c r="ILH37" s="12"/>
      <c r="ILI37" s="12"/>
      <c r="ILJ37" s="12"/>
      <c r="ILK37" s="12"/>
      <c r="ILL37" s="12"/>
      <c r="ILM37" s="12"/>
      <c r="ILN37" s="12"/>
      <c r="ILO37" s="12"/>
      <c r="ILP37" s="12"/>
      <c r="ILQ37" s="12"/>
      <c r="ILR37" s="12"/>
      <c r="ILS37" s="12"/>
      <c r="ILT37" s="12"/>
      <c r="ILU37" s="12"/>
      <c r="ILV37" s="12"/>
      <c r="ILW37" s="12"/>
      <c r="ILX37" s="12"/>
      <c r="ILY37" s="12"/>
      <c r="ILZ37" s="12"/>
      <c r="IMA37" s="12"/>
      <c r="IMB37" s="12"/>
      <c r="IMC37" s="12"/>
      <c r="IMD37" s="12"/>
      <c r="IME37" s="12"/>
      <c r="IMF37" s="12"/>
      <c r="IMG37" s="12"/>
      <c r="IMH37" s="12"/>
      <c r="IMI37" s="12"/>
      <c r="IMJ37" s="12"/>
      <c r="IMK37" s="12"/>
      <c r="IML37" s="12"/>
      <c r="IMM37" s="12"/>
      <c r="IMN37" s="12"/>
      <c r="IMO37" s="12"/>
      <c r="IMP37" s="12"/>
      <c r="IMQ37" s="12"/>
      <c r="IMR37" s="12"/>
      <c r="IMS37" s="12"/>
      <c r="IMT37" s="12"/>
      <c r="IMU37" s="12"/>
      <c r="IMV37" s="12"/>
      <c r="IMW37" s="12"/>
      <c r="IMX37" s="12"/>
      <c r="IMY37" s="12"/>
      <c r="IMZ37" s="12"/>
      <c r="INA37" s="12"/>
      <c r="INB37" s="12"/>
      <c r="INC37" s="12"/>
      <c r="IND37" s="12"/>
      <c r="INE37" s="12"/>
      <c r="INF37" s="12"/>
      <c r="ING37" s="12"/>
      <c r="INH37" s="12"/>
      <c r="INI37" s="12"/>
      <c r="INJ37" s="12"/>
      <c r="INK37" s="12"/>
      <c r="INL37" s="12"/>
      <c r="INM37" s="12"/>
      <c r="INN37" s="12"/>
      <c r="INO37" s="12"/>
      <c r="INP37" s="12"/>
      <c r="INQ37" s="12"/>
      <c r="INR37" s="12"/>
      <c r="INS37" s="12"/>
      <c r="INT37" s="12"/>
      <c r="INU37" s="12"/>
      <c r="INV37" s="12"/>
      <c r="INW37" s="12"/>
      <c r="INX37" s="12"/>
      <c r="INY37" s="12"/>
      <c r="INZ37" s="12"/>
      <c r="IOA37" s="12"/>
      <c r="IOB37" s="12"/>
      <c r="IOC37" s="12"/>
      <c r="IOD37" s="12"/>
      <c r="IOE37" s="12"/>
      <c r="IOF37" s="12"/>
      <c r="IOG37" s="12"/>
      <c r="IOH37" s="12"/>
      <c r="IOI37" s="12"/>
      <c r="IOJ37" s="12"/>
      <c r="IOK37" s="12"/>
      <c r="IOL37" s="12"/>
      <c r="IOM37" s="12"/>
      <c r="ION37" s="12"/>
      <c r="IOO37" s="12"/>
      <c r="IOP37" s="12"/>
      <c r="IOQ37" s="12"/>
      <c r="IOR37" s="12"/>
      <c r="IOS37" s="12"/>
      <c r="IOT37" s="12"/>
      <c r="IOU37" s="12"/>
      <c r="IOV37" s="12"/>
      <c r="IOW37" s="12"/>
      <c r="IOX37" s="12"/>
      <c r="IOY37" s="12"/>
      <c r="IOZ37" s="12"/>
      <c r="IPA37" s="12"/>
      <c r="IPB37" s="12"/>
      <c r="IPC37" s="12"/>
      <c r="IPD37" s="12"/>
      <c r="IPE37" s="12"/>
      <c r="IPF37" s="12"/>
      <c r="IPG37" s="12"/>
      <c r="IPH37" s="12"/>
      <c r="IPI37" s="12"/>
      <c r="IPJ37" s="12"/>
      <c r="IPK37" s="12"/>
      <c r="IPL37" s="12"/>
      <c r="IPM37" s="12"/>
      <c r="IPN37" s="12"/>
      <c r="IPO37" s="12"/>
      <c r="IPP37" s="12"/>
      <c r="IPQ37" s="12"/>
      <c r="IPR37" s="12"/>
      <c r="IPS37" s="12"/>
      <c r="IPT37" s="12"/>
      <c r="IPU37" s="12"/>
      <c r="IPV37" s="12"/>
      <c r="IPW37" s="12"/>
      <c r="IPX37" s="12"/>
      <c r="IPY37" s="12"/>
      <c r="IPZ37" s="12"/>
      <c r="IQA37" s="12"/>
      <c r="IQB37" s="12"/>
      <c r="IQC37" s="12"/>
      <c r="IQD37" s="12"/>
      <c r="IQE37" s="12"/>
      <c r="IQF37" s="12"/>
      <c r="IQG37" s="12"/>
      <c r="IQH37" s="12"/>
      <c r="IQI37" s="12"/>
      <c r="IQJ37" s="12"/>
      <c r="IQK37" s="12"/>
      <c r="IQL37" s="12"/>
      <c r="IQM37" s="12"/>
      <c r="IQN37" s="12"/>
      <c r="IQO37" s="12"/>
      <c r="IQP37" s="12"/>
      <c r="IQQ37" s="12"/>
      <c r="IQR37" s="12"/>
      <c r="IQS37" s="12"/>
      <c r="IQT37" s="12"/>
      <c r="IQU37" s="12"/>
      <c r="IQV37" s="12"/>
      <c r="IQW37" s="12"/>
      <c r="IQX37" s="12"/>
      <c r="IQY37" s="12"/>
      <c r="IQZ37" s="12"/>
      <c r="IRA37" s="12"/>
      <c r="IRB37" s="12"/>
      <c r="IRC37" s="12"/>
      <c r="IRD37" s="12"/>
      <c r="IRE37" s="12"/>
      <c r="IRF37" s="12"/>
      <c r="IRG37" s="12"/>
      <c r="IRH37" s="12"/>
      <c r="IRI37" s="12"/>
      <c r="IRJ37" s="12"/>
      <c r="IRK37" s="12"/>
      <c r="IRL37" s="12"/>
      <c r="IRM37" s="12"/>
      <c r="IRN37" s="12"/>
      <c r="IRO37" s="12"/>
      <c r="IRP37" s="12"/>
      <c r="IRQ37" s="12"/>
      <c r="IRR37" s="12"/>
      <c r="IRS37" s="12"/>
      <c r="IRT37" s="12"/>
      <c r="IRU37" s="12"/>
      <c r="IRV37" s="12"/>
      <c r="IRW37" s="12"/>
      <c r="IRX37" s="12"/>
      <c r="IRY37" s="12"/>
      <c r="IRZ37" s="12"/>
      <c r="ISA37" s="12"/>
      <c r="ISB37" s="12"/>
      <c r="ISC37" s="12"/>
      <c r="ISD37" s="12"/>
      <c r="ISE37" s="12"/>
      <c r="ISF37" s="12"/>
      <c r="ISG37" s="12"/>
      <c r="ISH37" s="12"/>
      <c r="ISI37" s="12"/>
      <c r="ISJ37" s="12"/>
      <c r="ISK37" s="12"/>
      <c r="ISL37" s="12"/>
      <c r="ISM37" s="12"/>
      <c r="ISN37" s="12"/>
      <c r="ISO37" s="12"/>
      <c r="ISP37" s="12"/>
      <c r="ISQ37" s="12"/>
      <c r="ISR37" s="12"/>
      <c r="ISS37" s="12"/>
      <c r="IST37" s="12"/>
      <c r="ISU37" s="12"/>
      <c r="ISV37" s="12"/>
      <c r="ISW37" s="12"/>
      <c r="ISX37" s="12"/>
      <c r="ISY37" s="12"/>
      <c r="ISZ37" s="12"/>
      <c r="ITA37" s="12"/>
      <c r="ITB37" s="12"/>
      <c r="ITC37" s="12"/>
      <c r="ITD37" s="12"/>
      <c r="ITE37" s="12"/>
      <c r="ITF37" s="12"/>
      <c r="ITG37" s="12"/>
      <c r="ITH37" s="12"/>
      <c r="ITI37" s="12"/>
      <c r="ITJ37" s="12"/>
      <c r="ITK37" s="12"/>
      <c r="ITL37" s="12"/>
      <c r="ITM37" s="12"/>
      <c r="ITN37" s="12"/>
      <c r="ITO37" s="12"/>
      <c r="ITP37" s="12"/>
      <c r="ITQ37" s="12"/>
      <c r="ITR37" s="12"/>
      <c r="ITS37" s="12"/>
      <c r="ITT37" s="12"/>
      <c r="ITU37" s="12"/>
      <c r="ITV37" s="12"/>
      <c r="ITW37" s="12"/>
      <c r="ITX37" s="12"/>
      <c r="ITY37" s="12"/>
      <c r="ITZ37" s="12"/>
      <c r="IUA37" s="12"/>
      <c r="IUB37" s="12"/>
      <c r="IUC37" s="12"/>
      <c r="IUD37" s="12"/>
      <c r="IUE37" s="12"/>
      <c r="IUF37" s="12"/>
      <c r="IUG37" s="12"/>
      <c r="IUH37" s="12"/>
      <c r="IUI37" s="12"/>
      <c r="IUJ37" s="12"/>
      <c r="IUK37" s="12"/>
      <c r="IUL37" s="12"/>
      <c r="IUM37" s="12"/>
      <c r="IUN37" s="12"/>
      <c r="IUO37" s="12"/>
      <c r="IUP37" s="12"/>
      <c r="IUQ37" s="12"/>
      <c r="IUR37" s="12"/>
      <c r="IUS37" s="12"/>
      <c r="IUT37" s="12"/>
      <c r="IUU37" s="12"/>
      <c r="IUV37" s="12"/>
      <c r="IUW37" s="12"/>
      <c r="IUX37" s="12"/>
      <c r="IUY37" s="12"/>
      <c r="IUZ37" s="12"/>
      <c r="IVA37" s="12"/>
      <c r="IVB37" s="12"/>
      <c r="IVC37" s="12"/>
      <c r="IVD37" s="12"/>
      <c r="IVE37" s="12"/>
      <c r="IVF37" s="12"/>
      <c r="IVG37" s="12"/>
      <c r="IVH37" s="12"/>
      <c r="IVI37" s="12"/>
      <c r="IVJ37" s="12"/>
      <c r="IVK37" s="12"/>
      <c r="IVL37" s="12"/>
      <c r="IVM37" s="12"/>
      <c r="IVN37" s="12"/>
      <c r="IVO37" s="12"/>
      <c r="IVP37" s="12"/>
      <c r="IVQ37" s="12"/>
      <c r="IVR37" s="12"/>
      <c r="IVS37" s="12"/>
      <c r="IVT37" s="12"/>
      <c r="IVU37" s="12"/>
      <c r="IVV37" s="12"/>
      <c r="IVW37" s="12"/>
      <c r="IVX37" s="12"/>
      <c r="IVY37" s="12"/>
      <c r="IVZ37" s="12"/>
      <c r="IWA37" s="12"/>
      <c r="IWB37" s="12"/>
      <c r="IWC37" s="12"/>
      <c r="IWD37" s="12"/>
      <c r="IWE37" s="12"/>
      <c r="IWF37" s="12"/>
      <c r="IWG37" s="12"/>
      <c r="IWH37" s="12"/>
      <c r="IWI37" s="12"/>
      <c r="IWJ37" s="12"/>
      <c r="IWK37" s="12"/>
      <c r="IWL37" s="12"/>
      <c r="IWM37" s="12"/>
      <c r="IWN37" s="12"/>
      <c r="IWO37" s="12"/>
      <c r="IWP37" s="12"/>
      <c r="IWQ37" s="12"/>
      <c r="IWR37" s="12"/>
      <c r="IWS37" s="12"/>
      <c r="IWT37" s="12"/>
      <c r="IWU37" s="12"/>
      <c r="IWV37" s="12"/>
      <c r="IWW37" s="12"/>
      <c r="IWX37" s="12"/>
      <c r="IWY37" s="12"/>
      <c r="IWZ37" s="12"/>
      <c r="IXA37" s="12"/>
      <c r="IXB37" s="12"/>
      <c r="IXC37" s="12"/>
      <c r="IXD37" s="12"/>
      <c r="IXE37" s="12"/>
      <c r="IXF37" s="12"/>
      <c r="IXG37" s="12"/>
      <c r="IXH37" s="12"/>
      <c r="IXI37" s="12"/>
      <c r="IXJ37" s="12"/>
      <c r="IXK37" s="12"/>
      <c r="IXL37" s="12"/>
      <c r="IXM37" s="12"/>
      <c r="IXN37" s="12"/>
      <c r="IXO37" s="12"/>
      <c r="IXP37" s="12"/>
      <c r="IXQ37" s="12"/>
      <c r="IXR37" s="12"/>
      <c r="IXS37" s="12"/>
      <c r="IXT37" s="12"/>
      <c r="IXU37" s="12"/>
      <c r="IXV37" s="12"/>
      <c r="IXW37" s="12"/>
      <c r="IXX37" s="12"/>
      <c r="IXY37" s="12"/>
      <c r="IXZ37" s="12"/>
      <c r="IYA37" s="12"/>
      <c r="IYB37" s="12"/>
      <c r="IYC37" s="12"/>
      <c r="IYD37" s="12"/>
      <c r="IYE37" s="12"/>
      <c r="IYF37" s="12"/>
      <c r="IYG37" s="12"/>
      <c r="IYH37" s="12"/>
      <c r="IYI37" s="12"/>
      <c r="IYJ37" s="12"/>
      <c r="IYK37" s="12"/>
      <c r="IYL37" s="12"/>
      <c r="IYM37" s="12"/>
      <c r="IYN37" s="12"/>
      <c r="IYO37" s="12"/>
      <c r="IYP37" s="12"/>
      <c r="IYQ37" s="12"/>
      <c r="IYR37" s="12"/>
      <c r="IYS37" s="12"/>
      <c r="IYT37" s="12"/>
      <c r="IYU37" s="12"/>
      <c r="IYV37" s="12"/>
      <c r="IYW37" s="12"/>
      <c r="IYX37" s="12"/>
      <c r="IYY37" s="12"/>
      <c r="IYZ37" s="12"/>
      <c r="IZA37" s="12"/>
      <c r="IZB37" s="12"/>
      <c r="IZC37" s="12"/>
      <c r="IZD37" s="12"/>
      <c r="IZE37" s="12"/>
      <c r="IZF37" s="12"/>
      <c r="IZG37" s="12"/>
      <c r="IZH37" s="12"/>
      <c r="IZI37" s="12"/>
      <c r="IZJ37" s="12"/>
      <c r="IZK37" s="12"/>
      <c r="IZL37" s="12"/>
      <c r="IZM37" s="12"/>
      <c r="IZN37" s="12"/>
      <c r="IZO37" s="12"/>
      <c r="IZP37" s="12"/>
      <c r="IZQ37" s="12"/>
      <c r="IZR37" s="12"/>
      <c r="IZS37" s="12"/>
      <c r="IZT37" s="12"/>
      <c r="IZU37" s="12"/>
      <c r="IZV37" s="12"/>
      <c r="IZW37" s="12"/>
      <c r="IZX37" s="12"/>
      <c r="IZY37" s="12"/>
      <c r="IZZ37" s="12"/>
      <c r="JAA37" s="12"/>
      <c r="JAB37" s="12"/>
      <c r="JAC37" s="12"/>
      <c r="JAD37" s="12"/>
      <c r="JAE37" s="12"/>
      <c r="JAF37" s="12"/>
      <c r="JAG37" s="12"/>
      <c r="JAH37" s="12"/>
      <c r="JAI37" s="12"/>
      <c r="JAJ37" s="12"/>
      <c r="JAK37" s="12"/>
      <c r="JAL37" s="12"/>
      <c r="JAM37" s="12"/>
      <c r="JAN37" s="12"/>
      <c r="JAO37" s="12"/>
      <c r="JAP37" s="12"/>
      <c r="JAQ37" s="12"/>
      <c r="JAR37" s="12"/>
      <c r="JAS37" s="12"/>
      <c r="JAT37" s="12"/>
      <c r="JAU37" s="12"/>
      <c r="JAV37" s="12"/>
      <c r="JAW37" s="12"/>
      <c r="JAX37" s="12"/>
      <c r="JAY37" s="12"/>
      <c r="JAZ37" s="12"/>
      <c r="JBA37" s="12"/>
      <c r="JBB37" s="12"/>
      <c r="JBC37" s="12"/>
      <c r="JBD37" s="12"/>
      <c r="JBE37" s="12"/>
      <c r="JBF37" s="12"/>
      <c r="JBG37" s="12"/>
      <c r="JBH37" s="12"/>
      <c r="JBI37" s="12"/>
      <c r="JBJ37" s="12"/>
      <c r="JBK37" s="12"/>
      <c r="JBL37" s="12"/>
      <c r="JBM37" s="12"/>
      <c r="JBN37" s="12"/>
      <c r="JBO37" s="12"/>
      <c r="JBP37" s="12"/>
      <c r="JBQ37" s="12"/>
      <c r="JBR37" s="12"/>
      <c r="JBS37" s="12"/>
      <c r="JBT37" s="12"/>
      <c r="JBU37" s="12"/>
      <c r="JBV37" s="12"/>
      <c r="JBW37" s="12"/>
      <c r="JBX37" s="12"/>
      <c r="JBY37" s="12"/>
      <c r="JBZ37" s="12"/>
      <c r="JCA37" s="12"/>
      <c r="JCB37" s="12"/>
      <c r="JCC37" s="12"/>
      <c r="JCD37" s="12"/>
      <c r="JCE37" s="12"/>
      <c r="JCF37" s="12"/>
      <c r="JCG37" s="12"/>
      <c r="JCH37" s="12"/>
      <c r="JCI37" s="12"/>
      <c r="JCJ37" s="12"/>
      <c r="JCK37" s="12"/>
      <c r="JCL37" s="12"/>
      <c r="JCM37" s="12"/>
      <c r="JCN37" s="12"/>
      <c r="JCO37" s="12"/>
      <c r="JCP37" s="12"/>
      <c r="JCQ37" s="12"/>
      <c r="JCR37" s="12"/>
      <c r="JCS37" s="12"/>
      <c r="JCT37" s="12"/>
      <c r="JCU37" s="12"/>
      <c r="JCV37" s="12"/>
      <c r="JCW37" s="12"/>
      <c r="JCX37" s="12"/>
      <c r="JCY37" s="12"/>
      <c r="JCZ37" s="12"/>
      <c r="JDA37" s="12"/>
      <c r="JDB37" s="12"/>
      <c r="JDC37" s="12"/>
      <c r="JDD37" s="12"/>
      <c r="JDE37" s="12"/>
      <c r="JDF37" s="12"/>
      <c r="JDG37" s="12"/>
      <c r="JDH37" s="12"/>
      <c r="JDI37" s="12"/>
      <c r="JDJ37" s="12"/>
      <c r="JDK37" s="12"/>
      <c r="JDL37" s="12"/>
      <c r="JDM37" s="12"/>
      <c r="JDN37" s="12"/>
      <c r="JDO37" s="12"/>
      <c r="JDP37" s="12"/>
      <c r="JDQ37" s="12"/>
      <c r="JDR37" s="12"/>
      <c r="JDS37" s="12"/>
      <c r="JDT37" s="12"/>
      <c r="JDU37" s="12"/>
      <c r="JDV37" s="12"/>
      <c r="JDW37" s="12"/>
      <c r="JDX37" s="12"/>
      <c r="JDY37" s="12"/>
      <c r="JDZ37" s="12"/>
      <c r="JEA37" s="12"/>
      <c r="JEB37" s="12"/>
      <c r="JEC37" s="12"/>
      <c r="JED37" s="12"/>
      <c r="JEE37" s="12"/>
      <c r="JEF37" s="12"/>
      <c r="JEG37" s="12"/>
      <c r="JEH37" s="12"/>
      <c r="JEI37" s="12"/>
      <c r="JEJ37" s="12"/>
      <c r="JEK37" s="12"/>
      <c r="JEL37" s="12"/>
      <c r="JEM37" s="12"/>
      <c r="JEN37" s="12"/>
      <c r="JEO37" s="12"/>
      <c r="JEP37" s="12"/>
      <c r="JEQ37" s="12"/>
      <c r="JER37" s="12"/>
      <c r="JES37" s="12"/>
      <c r="JET37" s="12"/>
      <c r="JEU37" s="12"/>
      <c r="JEV37" s="12"/>
      <c r="JEW37" s="12"/>
      <c r="JEX37" s="12"/>
      <c r="JEY37" s="12"/>
      <c r="JEZ37" s="12"/>
      <c r="JFA37" s="12"/>
      <c r="JFB37" s="12"/>
      <c r="JFC37" s="12"/>
      <c r="JFD37" s="12"/>
      <c r="JFE37" s="12"/>
      <c r="JFF37" s="12"/>
      <c r="JFG37" s="12"/>
      <c r="JFH37" s="12"/>
      <c r="JFI37" s="12"/>
      <c r="JFJ37" s="12"/>
      <c r="JFK37" s="12"/>
      <c r="JFL37" s="12"/>
      <c r="JFM37" s="12"/>
      <c r="JFN37" s="12"/>
      <c r="JFO37" s="12"/>
      <c r="JFP37" s="12"/>
      <c r="JFQ37" s="12"/>
      <c r="JFR37" s="12"/>
      <c r="JFS37" s="12"/>
      <c r="JFT37" s="12"/>
      <c r="JFU37" s="12"/>
      <c r="JFV37" s="12"/>
      <c r="JFW37" s="12"/>
      <c r="JFX37" s="12"/>
      <c r="JFY37" s="12"/>
      <c r="JFZ37" s="12"/>
      <c r="JGA37" s="12"/>
      <c r="JGB37" s="12"/>
      <c r="JGC37" s="12"/>
      <c r="JGD37" s="12"/>
      <c r="JGE37" s="12"/>
      <c r="JGF37" s="12"/>
      <c r="JGG37" s="12"/>
      <c r="JGH37" s="12"/>
      <c r="JGI37" s="12"/>
      <c r="JGJ37" s="12"/>
      <c r="JGK37" s="12"/>
      <c r="JGL37" s="12"/>
      <c r="JGM37" s="12"/>
      <c r="JGN37" s="12"/>
      <c r="JGO37" s="12"/>
      <c r="JGP37" s="12"/>
      <c r="JGQ37" s="12"/>
      <c r="JGR37" s="12"/>
      <c r="JGS37" s="12"/>
      <c r="JGT37" s="12"/>
      <c r="JGU37" s="12"/>
      <c r="JGV37" s="12"/>
      <c r="JGW37" s="12"/>
      <c r="JGX37" s="12"/>
      <c r="JGY37" s="12"/>
      <c r="JGZ37" s="12"/>
      <c r="JHA37" s="12"/>
      <c r="JHB37" s="12"/>
      <c r="JHC37" s="12"/>
      <c r="JHD37" s="12"/>
      <c r="JHE37" s="12"/>
      <c r="JHF37" s="12"/>
      <c r="JHG37" s="12"/>
      <c r="JHH37" s="12"/>
      <c r="JHI37" s="12"/>
      <c r="JHJ37" s="12"/>
      <c r="JHK37" s="12"/>
      <c r="JHL37" s="12"/>
      <c r="JHM37" s="12"/>
      <c r="JHN37" s="12"/>
      <c r="JHO37" s="12"/>
      <c r="JHP37" s="12"/>
      <c r="JHQ37" s="12"/>
      <c r="JHR37" s="12"/>
      <c r="JHS37" s="12"/>
      <c r="JHT37" s="12"/>
      <c r="JHU37" s="12"/>
      <c r="JHV37" s="12"/>
      <c r="JHW37" s="12"/>
      <c r="JHX37" s="12"/>
      <c r="JHY37" s="12"/>
      <c r="JHZ37" s="12"/>
      <c r="JIA37" s="12"/>
      <c r="JIB37" s="12"/>
      <c r="JIC37" s="12"/>
      <c r="JID37" s="12"/>
      <c r="JIE37" s="12"/>
      <c r="JIF37" s="12"/>
      <c r="JIG37" s="12"/>
      <c r="JIH37" s="12"/>
      <c r="JII37" s="12"/>
      <c r="JIJ37" s="12"/>
      <c r="JIK37" s="12"/>
      <c r="JIL37" s="12"/>
      <c r="JIM37" s="12"/>
      <c r="JIN37" s="12"/>
      <c r="JIO37" s="12"/>
      <c r="JIP37" s="12"/>
      <c r="JIQ37" s="12"/>
      <c r="JIR37" s="12"/>
      <c r="JIS37" s="12"/>
      <c r="JIT37" s="12"/>
      <c r="JIU37" s="12"/>
      <c r="JIV37" s="12"/>
      <c r="JIW37" s="12"/>
      <c r="JIX37" s="12"/>
      <c r="JIY37" s="12"/>
      <c r="JIZ37" s="12"/>
      <c r="JJA37" s="12"/>
      <c r="JJB37" s="12"/>
      <c r="JJC37" s="12"/>
      <c r="JJD37" s="12"/>
      <c r="JJE37" s="12"/>
      <c r="JJF37" s="12"/>
      <c r="JJG37" s="12"/>
      <c r="JJH37" s="12"/>
      <c r="JJI37" s="12"/>
      <c r="JJJ37" s="12"/>
      <c r="JJK37" s="12"/>
      <c r="JJL37" s="12"/>
      <c r="JJM37" s="12"/>
      <c r="JJN37" s="12"/>
      <c r="JJO37" s="12"/>
      <c r="JJP37" s="12"/>
      <c r="JJQ37" s="12"/>
      <c r="JJR37" s="12"/>
      <c r="JJS37" s="12"/>
      <c r="JJT37" s="12"/>
      <c r="JJU37" s="12"/>
      <c r="JJV37" s="12"/>
      <c r="JJW37" s="12"/>
      <c r="JJX37" s="12"/>
      <c r="JJY37" s="12"/>
      <c r="JJZ37" s="12"/>
      <c r="JKA37" s="12"/>
      <c r="JKB37" s="12"/>
      <c r="JKC37" s="12"/>
      <c r="JKD37" s="12"/>
      <c r="JKE37" s="12"/>
      <c r="JKF37" s="12"/>
      <c r="JKG37" s="12"/>
      <c r="JKH37" s="12"/>
      <c r="JKI37" s="12"/>
      <c r="JKJ37" s="12"/>
      <c r="JKK37" s="12"/>
      <c r="JKL37" s="12"/>
      <c r="JKM37" s="12"/>
      <c r="JKN37" s="12"/>
      <c r="JKO37" s="12"/>
      <c r="JKP37" s="12"/>
      <c r="JKQ37" s="12"/>
      <c r="JKR37" s="12"/>
      <c r="JKS37" s="12"/>
      <c r="JKT37" s="12"/>
      <c r="JKU37" s="12"/>
      <c r="JKV37" s="12"/>
      <c r="JKW37" s="12"/>
      <c r="JKX37" s="12"/>
      <c r="JKY37" s="12"/>
      <c r="JKZ37" s="12"/>
      <c r="JLA37" s="12"/>
      <c r="JLB37" s="12"/>
      <c r="JLC37" s="12"/>
      <c r="JLD37" s="12"/>
      <c r="JLE37" s="12"/>
      <c r="JLF37" s="12"/>
      <c r="JLG37" s="12"/>
      <c r="JLH37" s="12"/>
      <c r="JLI37" s="12"/>
      <c r="JLJ37" s="12"/>
      <c r="JLK37" s="12"/>
      <c r="JLL37" s="12"/>
      <c r="JLM37" s="12"/>
      <c r="JLN37" s="12"/>
      <c r="JLO37" s="12"/>
      <c r="JLP37" s="12"/>
      <c r="JLQ37" s="12"/>
      <c r="JLR37" s="12"/>
      <c r="JLS37" s="12"/>
      <c r="JLT37" s="12"/>
      <c r="JLU37" s="12"/>
      <c r="JLV37" s="12"/>
      <c r="JLW37" s="12"/>
      <c r="JLX37" s="12"/>
      <c r="JLY37" s="12"/>
      <c r="JLZ37" s="12"/>
      <c r="JMA37" s="12"/>
      <c r="JMB37" s="12"/>
      <c r="JMC37" s="12"/>
      <c r="JMD37" s="12"/>
      <c r="JME37" s="12"/>
      <c r="JMF37" s="12"/>
      <c r="JMG37" s="12"/>
      <c r="JMH37" s="12"/>
      <c r="JMI37" s="12"/>
      <c r="JMJ37" s="12"/>
      <c r="JMK37" s="12"/>
      <c r="JML37" s="12"/>
      <c r="JMM37" s="12"/>
      <c r="JMN37" s="12"/>
      <c r="JMO37" s="12"/>
      <c r="JMP37" s="12"/>
      <c r="JMQ37" s="12"/>
      <c r="JMR37" s="12"/>
      <c r="JMS37" s="12"/>
      <c r="JMT37" s="12"/>
      <c r="JMU37" s="12"/>
      <c r="JMV37" s="12"/>
      <c r="JMW37" s="12"/>
      <c r="JMX37" s="12"/>
      <c r="JMY37" s="12"/>
      <c r="JMZ37" s="12"/>
      <c r="JNA37" s="12"/>
      <c r="JNB37" s="12"/>
      <c r="JNC37" s="12"/>
      <c r="JND37" s="12"/>
      <c r="JNE37" s="12"/>
      <c r="JNF37" s="12"/>
      <c r="JNG37" s="12"/>
      <c r="JNH37" s="12"/>
      <c r="JNI37" s="12"/>
      <c r="JNJ37" s="12"/>
      <c r="JNK37" s="12"/>
      <c r="JNL37" s="12"/>
      <c r="JNM37" s="12"/>
      <c r="JNN37" s="12"/>
      <c r="JNO37" s="12"/>
      <c r="JNP37" s="12"/>
      <c r="JNQ37" s="12"/>
      <c r="JNR37" s="12"/>
      <c r="JNS37" s="12"/>
      <c r="JNT37" s="12"/>
      <c r="JNU37" s="12"/>
      <c r="JNV37" s="12"/>
      <c r="JNW37" s="12"/>
      <c r="JNX37" s="12"/>
      <c r="JNY37" s="12"/>
      <c r="JNZ37" s="12"/>
      <c r="JOA37" s="12"/>
      <c r="JOB37" s="12"/>
      <c r="JOC37" s="12"/>
      <c r="JOD37" s="12"/>
      <c r="JOE37" s="12"/>
      <c r="JOF37" s="12"/>
      <c r="JOG37" s="12"/>
      <c r="JOH37" s="12"/>
      <c r="JOI37" s="12"/>
      <c r="JOJ37" s="12"/>
      <c r="JOK37" s="12"/>
      <c r="JOL37" s="12"/>
      <c r="JOM37" s="12"/>
      <c r="JON37" s="12"/>
      <c r="JOO37" s="12"/>
      <c r="JOP37" s="12"/>
      <c r="JOQ37" s="12"/>
      <c r="JOR37" s="12"/>
      <c r="JOS37" s="12"/>
      <c r="JOT37" s="12"/>
      <c r="JOU37" s="12"/>
      <c r="JOV37" s="12"/>
      <c r="JOW37" s="12"/>
      <c r="JOX37" s="12"/>
      <c r="JOY37" s="12"/>
      <c r="JOZ37" s="12"/>
      <c r="JPA37" s="12"/>
      <c r="JPB37" s="12"/>
      <c r="JPC37" s="12"/>
      <c r="JPD37" s="12"/>
      <c r="JPE37" s="12"/>
      <c r="JPF37" s="12"/>
      <c r="JPG37" s="12"/>
      <c r="JPH37" s="12"/>
      <c r="JPI37" s="12"/>
      <c r="JPJ37" s="12"/>
      <c r="JPK37" s="12"/>
      <c r="JPL37" s="12"/>
      <c r="JPM37" s="12"/>
      <c r="JPN37" s="12"/>
      <c r="JPO37" s="12"/>
      <c r="JPP37" s="12"/>
      <c r="JPQ37" s="12"/>
      <c r="JPR37" s="12"/>
      <c r="JPS37" s="12"/>
      <c r="JPT37" s="12"/>
      <c r="JPU37" s="12"/>
      <c r="JPV37" s="12"/>
      <c r="JPW37" s="12"/>
      <c r="JPX37" s="12"/>
      <c r="JPY37" s="12"/>
      <c r="JPZ37" s="12"/>
      <c r="JQA37" s="12"/>
      <c r="JQB37" s="12"/>
      <c r="JQC37" s="12"/>
      <c r="JQD37" s="12"/>
      <c r="JQE37" s="12"/>
      <c r="JQF37" s="12"/>
      <c r="JQG37" s="12"/>
      <c r="JQH37" s="12"/>
      <c r="JQI37" s="12"/>
      <c r="JQJ37" s="12"/>
      <c r="JQK37" s="12"/>
      <c r="JQL37" s="12"/>
      <c r="JQM37" s="12"/>
      <c r="JQN37" s="12"/>
      <c r="JQO37" s="12"/>
      <c r="JQP37" s="12"/>
      <c r="JQQ37" s="12"/>
      <c r="JQR37" s="12"/>
      <c r="JQS37" s="12"/>
      <c r="JQT37" s="12"/>
      <c r="JQU37" s="12"/>
      <c r="JQV37" s="12"/>
      <c r="JQW37" s="12"/>
      <c r="JQX37" s="12"/>
      <c r="JQY37" s="12"/>
      <c r="JQZ37" s="12"/>
      <c r="JRA37" s="12"/>
      <c r="JRB37" s="12"/>
      <c r="JRC37" s="12"/>
      <c r="JRD37" s="12"/>
      <c r="JRE37" s="12"/>
      <c r="JRF37" s="12"/>
      <c r="JRG37" s="12"/>
      <c r="JRH37" s="12"/>
      <c r="JRI37" s="12"/>
      <c r="JRJ37" s="12"/>
      <c r="JRK37" s="12"/>
      <c r="JRL37" s="12"/>
      <c r="JRM37" s="12"/>
      <c r="JRN37" s="12"/>
      <c r="JRO37" s="12"/>
      <c r="JRP37" s="12"/>
      <c r="JRQ37" s="12"/>
      <c r="JRR37" s="12"/>
      <c r="JRS37" s="12"/>
      <c r="JRT37" s="12"/>
      <c r="JRU37" s="12"/>
      <c r="JRV37" s="12"/>
      <c r="JRW37" s="12"/>
      <c r="JRX37" s="12"/>
      <c r="JRY37" s="12"/>
      <c r="JRZ37" s="12"/>
      <c r="JSA37" s="12"/>
      <c r="JSB37" s="12"/>
      <c r="JSC37" s="12"/>
      <c r="JSD37" s="12"/>
      <c r="JSE37" s="12"/>
      <c r="JSF37" s="12"/>
      <c r="JSG37" s="12"/>
      <c r="JSH37" s="12"/>
      <c r="JSI37" s="12"/>
      <c r="JSJ37" s="12"/>
      <c r="JSK37" s="12"/>
      <c r="JSL37" s="12"/>
      <c r="JSM37" s="12"/>
      <c r="JSN37" s="12"/>
      <c r="JSO37" s="12"/>
      <c r="JSP37" s="12"/>
      <c r="JSQ37" s="12"/>
      <c r="JSR37" s="12"/>
      <c r="JSS37" s="12"/>
      <c r="JST37" s="12"/>
      <c r="JSU37" s="12"/>
      <c r="JSV37" s="12"/>
      <c r="JSW37" s="12"/>
      <c r="JSX37" s="12"/>
      <c r="JSY37" s="12"/>
      <c r="JSZ37" s="12"/>
      <c r="JTA37" s="12"/>
      <c r="JTB37" s="12"/>
      <c r="JTC37" s="12"/>
      <c r="JTD37" s="12"/>
      <c r="JTE37" s="12"/>
      <c r="JTF37" s="12"/>
      <c r="JTG37" s="12"/>
      <c r="JTH37" s="12"/>
      <c r="JTI37" s="12"/>
      <c r="JTJ37" s="12"/>
      <c r="JTK37" s="12"/>
      <c r="JTL37" s="12"/>
      <c r="JTM37" s="12"/>
      <c r="JTN37" s="12"/>
      <c r="JTO37" s="12"/>
      <c r="JTP37" s="12"/>
      <c r="JTQ37" s="12"/>
      <c r="JTR37" s="12"/>
      <c r="JTS37" s="12"/>
      <c r="JTT37" s="12"/>
      <c r="JTU37" s="12"/>
      <c r="JTV37" s="12"/>
      <c r="JTW37" s="12"/>
      <c r="JTX37" s="12"/>
      <c r="JTY37" s="12"/>
      <c r="JTZ37" s="12"/>
      <c r="JUA37" s="12"/>
      <c r="JUB37" s="12"/>
      <c r="JUC37" s="12"/>
      <c r="JUD37" s="12"/>
      <c r="JUE37" s="12"/>
      <c r="JUF37" s="12"/>
      <c r="JUG37" s="12"/>
      <c r="JUH37" s="12"/>
      <c r="JUI37" s="12"/>
      <c r="JUJ37" s="12"/>
      <c r="JUK37" s="12"/>
      <c r="JUL37" s="12"/>
      <c r="JUM37" s="12"/>
      <c r="JUN37" s="12"/>
      <c r="JUO37" s="12"/>
      <c r="JUP37" s="12"/>
      <c r="JUQ37" s="12"/>
      <c r="JUR37" s="12"/>
      <c r="JUS37" s="12"/>
      <c r="JUT37" s="12"/>
      <c r="JUU37" s="12"/>
      <c r="JUV37" s="12"/>
      <c r="JUW37" s="12"/>
      <c r="JUX37" s="12"/>
      <c r="JUY37" s="12"/>
      <c r="JUZ37" s="12"/>
      <c r="JVA37" s="12"/>
      <c r="JVB37" s="12"/>
      <c r="JVC37" s="12"/>
      <c r="JVD37" s="12"/>
      <c r="JVE37" s="12"/>
      <c r="JVF37" s="12"/>
      <c r="JVG37" s="12"/>
      <c r="JVH37" s="12"/>
      <c r="JVI37" s="12"/>
      <c r="JVJ37" s="12"/>
      <c r="JVK37" s="12"/>
      <c r="JVL37" s="12"/>
      <c r="JVM37" s="12"/>
      <c r="JVN37" s="12"/>
      <c r="JVO37" s="12"/>
      <c r="JVP37" s="12"/>
      <c r="JVQ37" s="12"/>
      <c r="JVR37" s="12"/>
      <c r="JVS37" s="12"/>
      <c r="JVT37" s="12"/>
      <c r="JVU37" s="12"/>
      <c r="JVV37" s="12"/>
      <c r="JVW37" s="12"/>
      <c r="JVX37" s="12"/>
      <c r="JVY37" s="12"/>
      <c r="JVZ37" s="12"/>
      <c r="JWA37" s="12"/>
      <c r="JWB37" s="12"/>
      <c r="JWC37" s="12"/>
      <c r="JWD37" s="12"/>
      <c r="JWE37" s="12"/>
      <c r="JWF37" s="12"/>
      <c r="JWG37" s="12"/>
      <c r="JWH37" s="12"/>
      <c r="JWI37" s="12"/>
      <c r="JWJ37" s="12"/>
      <c r="JWK37" s="12"/>
      <c r="JWL37" s="12"/>
      <c r="JWM37" s="12"/>
      <c r="JWN37" s="12"/>
      <c r="JWO37" s="12"/>
      <c r="JWP37" s="12"/>
      <c r="JWQ37" s="12"/>
      <c r="JWR37" s="12"/>
      <c r="JWS37" s="12"/>
      <c r="JWT37" s="12"/>
      <c r="JWU37" s="12"/>
      <c r="JWV37" s="12"/>
      <c r="JWW37" s="12"/>
      <c r="JWX37" s="12"/>
      <c r="JWY37" s="12"/>
      <c r="JWZ37" s="12"/>
      <c r="JXA37" s="12"/>
      <c r="JXB37" s="12"/>
      <c r="JXC37" s="12"/>
      <c r="JXD37" s="12"/>
      <c r="JXE37" s="12"/>
      <c r="JXF37" s="12"/>
      <c r="JXG37" s="12"/>
      <c r="JXH37" s="12"/>
      <c r="JXI37" s="12"/>
      <c r="JXJ37" s="12"/>
      <c r="JXK37" s="12"/>
      <c r="JXL37" s="12"/>
      <c r="JXM37" s="12"/>
      <c r="JXN37" s="12"/>
      <c r="JXO37" s="12"/>
      <c r="JXP37" s="12"/>
      <c r="JXQ37" s="12"/>
      <c r="JXR37" s="12"/>
      <c r="JXS37" s="12"/>
      <c r="JXT37" s="12"/>
      <c r="JXU37" s="12"/>
      <c r="JXV37" s="12"/>
      <c r="JXW37" s="12"/>
      <c r="JXX37" s="12"/>
      <c r="JXY37" s="12"/>
      <c r="JXZ37" s="12"/>
      <c r="JYA37" s="12"/>
      <c r="JYB37" s="12"/>
      <c r="JYC37" s="12"/>
      <c r="JYD37" s="12"/>
      <c r="JYE37" s="12"/>
      <c r="JYF37" s="12"/>
      <c r="JYG37" s="12"/>
      <c r="JYH37" s="12"/>
      <c r="JYI37" s="12"/>
      <c r="JYJ37" s="12"/>
      <c r="JYK37" s="12"/>
      <c r="JYL37" s="12"/>
      <c r="JYM37" s="12"/>
      <c r="JYN37" s="12"/>
      <c r="JYO37" s="12"/>
      <c r="JYP37" s="12"/>
      <c r="JYQ37" s="12"/>
      <c r="JYR37" s="12"/>
      <c r="JYS37" s="12"/>
      <c r="JYT37" s="12"/>
      <c r="JYU37" s="12"/>
      <c r="JYV37" s="12"/>
      <c r="JYW37" s="12"/>
      <c r="JYX37" s="12"/>
      <c r="JYY37" s="12"/>
      <c r="JYZ37" s="12"/>
      <c r="JZA37" s="12"/>
      <c r="JZB37" s="12"/>
      <c r="JZC37" s="12"/>
      <c r="JZD37" s="12"/>
      <c r="JZE37" s="12"/>
      <c r="JZF37" s="12"/>
      <c r="JZG37" s="12"/>
      <c r="JZH37" s="12"/>
      <c r="JZI37" s="12"/>
      <c r="JZJ37" s="12"/>
      <c r="JZK37" s="12"/>
      <c r="JZL37" s="12"/>
      <c r="JZM37" s="12"/>
      <c r="JZN37" s="12"/>
      <c r="JZO37" s="12"/>
      <c r="JZP37" s="12"/>
      <c r="JZQ37" s="12"/>
      <c r="JZR37" s="12"/>
      <c r="JZS37" s="12"/>
      <c r="JZT37" s="12"/>
      <c r="JZU37" s="12"/>
      <c r="JZV37" s="12"/>
      <c r="JZW37" s="12"/>
      <c r="JZX37" s="12"/>
      <c r="JZY37" s="12"/>
      <c r="JZZ37" s="12"/>
      <c r="KAA37" s="12"/>
      <c r="KAB37" s="12"/>
      <c r="KAC37" s="12"/>
      <c r="KAD37" s="12"/>
      <c r="KAE37" s="12"/>
      <c r="KAF37" s="12"/>
      <c r="KAG37" s="12"/>
      <c r="KAH37" s="12"/>
      <c r="KAI37" s="12"/>
      <c r="KAJ37" s="12"/>
      <c r="KAK37" s="12"/>
      <c r="KAL37" s="12"/>
      <c r="KAM37" s="12"/>
      <c r="KAN37" s="12"/>
      <c r="KAO37" s="12"/>
      <c r="KAP37" s="12"/>
      <c r="KAQ37" s="12"/>
      <c r="KAR37" s="12"/>
      <c r="KAS37" s="12"/>
      <c r="KAT37" s="12"/>
      <c r="KAU37" s="12"/>
      <c r="KAV37" s="12"/>
      <c r="KAW37" s="12"/>
      <c r="KAX37" s="12"/>
      <c r="KAY37" s="12"/>
      <c r="KAZ37" s="12"/>
      <c r="KBA37" s="12"/>
      <c r="KBB37" s="12"/>
      <c r="KBC37" s="12"/>
      <c r="KBD37" s="12"/>
      <c r="KBE37" s="12"/>
      <c r="KBF37" s="12"/>
      <c r="KBG37" s="12"/>
      <c r="KBH37" s="12"/>
      <c r="KBI37" s="12"/>
      <c r="KBJ37" s="12"/>
      <c r="KBK37" s="12"/>
      <c r="KBL37" s="12"/>
      <c r="KBM37" s="12"/>
      <c r="KBN37" s="12"/>
      <c r="KBO37" s="12"/>
      <c r="KBP37" s="12"/>
      <c r="KBQ37" s="12"/>
      <c r="KBR37" s="12"/>
      <c r="KBS37" s="12"/>
      <c r="KBT37" s="12"/>
      <c r="KBU37" s="12"/>
      <c r="KBV37" s="12"/>
      <c r="KBW37" s="12"/>
      <c r="KBX37" s="12"/>
      <c r="KBY37" s="12"/>
      <c r="KBZ37" s="12"/>
      <c r="KCA37" s="12"/>
      <c r="KCB37" s="12"/>
      <c r="KCC37" s="12"/>
      <c r="KCD37" s="12"/>
      <c r="KCE37" s="12"/>
      <c r="KCF37" s="12"/>
      <c r="KCG37" s="12"/>
      <c r="KCH37" s="12"/>
      <c r="KCI37" s="12"/>
      <c r="KCJ37" s="12"/>
      <c r="KCK37" s="12"/>
      <c r="KCL37" s="12"/>
      <c r="KCM37" s="12"/>
      <c r="KCN37" s="12"/>
      <c r="KCO37" s="12"/>
      <c r="KCP37" s="12"/>
      <c r="KCQ37" s="12"/>
      <c r="KCR37" s="12"/>
      <c r="KCS37" s="12"/>
      <c r="KCT37" s="12"/>
      <c r="KCU37" s="12"/>
      <c r="KCV37" s="12"/>
      <c r="KCW37" s="12"/>
      <c r="KCX37" s="12"/>
      <c r="KCY37" s="12"/>
      <c r="KCZ37" s="12"/>
      <c r="KDA37" s="12"/>
      <c r="KDB37" s="12"/>
      <c r="KDC37" s="12"/>
      <c r="KDD37" s="12"/>
      <c r="KDE37" s="12"/>
      <c r="KDF37" s="12"/>
      <c r="KDG37" s="12"/>
      <c r="KDH37" s="12"/>
      <c r="KDI37" s="12"/>
      <c r="KDJ37" s="12"/>
      <c r="KDK37" s="12"/>
      <c r="KDL37" s="12"/>
      <c r="KDM37" s="12"/>
      <c r="KDN37" s="12"/>
      <c r="KDO37" s="12"/>
      <c r="KDP37" s="12"/>
      <c r="KDQ37" s="12"/>
      <c r="KDR37" s="12"/>
      <c r="KDS37" s="12"/>
      <c r="KDT37" s="12"/>
      <c r="KDU37" s="12"/>
      <c r="KDV37" s="12"/>
      <c r="KDW37" s="12"/>
      <c r="KDX37" s="12"/>
      <c r="KDY37" s="12"/>
      <c r="KDZ37" s="12"/>
      <c r="KEA37" s="12"/>
      <c r="KEB37" s="12"/>
      <c r="KEC37" s="12"/>
      <c r="KED37" s="12"/>
      <c r="KEE37" s="12"/>
      <c r="KEF37" s="12"/>
      <c r="KEG37" s="12"/>
      <c r="KEH37" s="12"/>
      <c r="KEI37" s="12"/>
      <c r="KEJ37" s="12"/>
      <c r="KEK37" s="12"/>
      <c r="KEL37" s="12"/>
      <c r="KEM37" s="12"/>
      <c r="KEN37" s="12"/>
      <c r="KEO37" s="12"/>
      <c r="KEP37" s="12"/>
      <c r="KEQ37" s="12"/>
      <c r="KER37" s="12"/>
      <c r="KES37" s="12"/>
      <c r="KET37" s="12"/>
      <c r="KEU37" s="12"/>
      <c r="KEV37" s="12"/>
      <c r="KEW37" s="12"/>
      <c r="KEX37" s="12"/>
      <c r="KEY37" s="12"/>
      <c r="KEZ37" s="12"/>
      <c r="KFA37" s="12"/>
      <c r="KFB37" s="12"/>
      <c r="KFC37" s="12"/>
      <c r="KFD37" s="12"/>
      <c r="KFE37" s="12"/>
      <c r="KFF37" s="12"/>
      <c r="KFG37" s="12"/>
      <c r="KFH37" s="12"/>
      <c r="KFI37" s="12"/>
      <c r="KFJ37" s="12"/>
      <c r="KFK37" s="12"/>
      <c r="KFL37" s="12"/>
      <c r="KFM37" s="12"/>
      <c r="KFN37" s="12"/>
      <c r="KFO37" s="12"/>
      <c r="KFP37" s="12"/>
      <c r="KFQ37" s="12"/>
      <c r="KFR37" s="12"/>
      <c r="KFS37" s="12"/>
      <c r="KFT37" s="12"/>
      <c r="KFU37" s="12"/>
      <c r="KFV37" s="12"/>
      <c r="KFW37" s="12"/>
      <c r="KFX37" s="12"/>
      <c r="KFY37" s="12"/>
      <c r="KFZ37" s="12"/>
      <c r="KGA37" s="12"/>
      <c r="KGB37" s="12"/>
      <c r="KGC37" s="12"/>
      <c r="KGD37" s="12"/>
      <c r="KGE37" s="12"/>
      <c r="KGF37" s="12"/>
      <c r="KGG37" s="12"/>
      <c r="KGH37" s="12"/>
      <c r="KGI37" s="12"/>
      <c r="KGJ37" s="12"/>
      <c r="KGK37" s="12"/>
      <c r="KGL37" s="12"/>
      <c r="KGM37" s="12"/>
      <c r="KGN37" s="12"/>
      <c r="KGO37" s="12"/>
      <c r="KGP37" s="12"/>
      <c r="KGQ37" s="12"/>
      <c r="KGR37" s="12"/>
      <c r="KGS37" s="12"/>
      <c r="KGT37" s="12"/>
      <c r="KGU37" s="12"/>
      <c r="KGV37" s="12"/>
      <c r="KGW37" s="12"/>
      <c r="KGX37" s="12"/>
      <c r="KGY37" s="12"/>
      <c r="KGZ37" s="12"/>
      <c r="KHA37" s="12"/>
      <c r="KHB37" s="12"/>
      <c r="KHC37" s="12"/>
      <c r="KHD37" s="12"/>
      <c r="KHE37" s="12"/>
      <c r="KHF37" s="12"/>
      <c r="KHG37" s="12"/>
      <c r="KHH37" s="12"/>
      <c r="KHI37" s="12"/>
      <c r="KHJ37" s="12"/>
      <c r="KHK37" s="12"/>
      <c r="KHL37" s="12"/>
      <c r="KHM37" s="12"/>
      <c r="KHN37" s="12"/>
      <c r="KHO37" s="12"/>
      <c r="KHP37" s="12"/>
      <c r="KHQ37" s="12"/>
      <c r="KHR37" s="12"/>
      <c r="KHS37" s="12"/>
      <c r="KHT37" s="12"/>
      <c r="KHU37" s="12"/>
      <c r="KHV37" s="12"/>
      <c r="KHW37" s="12"/>
      <c r="KHX37" s="12"/>
      <c r="KHY37" s="12"/>
      <c r="KHZ37" s="12"/>
      <c r="KIA37" s="12"/>
      <c r="KIB37" s="12"/>
      <c r="KIC37" s="12"/>
      <c r="KID37" s="12"/>
      <c r="KIE37" s="12"/>
      <c r="KIF37" s="12"/>
      <c r="KIG37" s="12"/>
      <c r="KIH37" s="12"/>
      <c r="KII37" s="12"/>
      <c r="KIJ37" s="12"/>
      <c r="KIK37" s="12"/>
      <c r="KIL37" s="12"/>
      <c r="KIM37" s="12"/>
      <c r="KIN37" s="12"/>
      <c r="KIO37" s="12"/>
      <c r="KIP37" s="12"/>
      <c r="KIQ37" s="12"/>
      <c r="KIR37" s="12"/>
      <c r="KIS37" s="12"/>
      <c r="KIT37" s="12"/>
      <c r="KIU37" s="12"/>
      <c r="KIV37" s="12"/>
      <c r="KIW37" s="12"/>
      <c r="KIX37" s="12"/>
      <c r="KIY37" s="12"/>
      <c r="KIZ37" s="12"/>
      <c r="KJA37" s="12"/>
      <c r="KJB37" s="12"/>
      <c r="KJC37" s="12"/>
      <c r="KJD37" s="12"/>
      <c r="KJE37" s="12"/>
      <c r="KJF37" s="12"/>
      <c r="KJG37" s="12"/>
      <c r="KJH37" s="12"/>
      <c r="KJI37" s="12"/>
      <c r="KJJ37" s="12"/>
      <c r="KJK37" s="12"/>
      <c r="KJL37" s="12"/>
      <c r="KJM37" s="12"/>
      <c r="KJN37" s="12"/>
      <c r="KJO37" s="12"/>
      <c r="KJP37" s="12"/>
      <c r="KJQ37" s="12"/>
      <c r="KJR37" s="12"/>
      <c r="KJS37" s="12"/>
      <c r="KJT37" s="12"/>
      <c r="KJU37" s="12"/>
      <c r="KJV37" s="12"/>
      <c r="KJW37" s="12"/>
      <c r="KJX37" s="12"/>
      <c r="KJY37" s="12"/>
      <c r="KJZ37" s="12"/>
      <c r="KKA37" s="12"/>
      <c r="KKB37" s="12"/>
      <c r="KKC37" s="12"/>
      <c r="KKD37" s="12"/>
      <c r="KKE37" s="12"/>
      <c r="KKF37" s="12"/>
      <c r="KKG37" s="12"/>
      <c r="KKH37" s="12"/>
      <c r="KKI37" s="12"/>
      <c r="KKJ37" s="12"/>
      <c r="KKK37" s="12"/>
      <c r="KKL37" s="12"/>
      <c r="KKM37" s="12"/>
      <c r="KKN37" s="12"/>
      <c r="KKO37" s="12"/>
      <c r="KKP37" s="12"/>
      <c r="KKQ37" s="12"/>
      <c r="KKR37" s="12"/>
      <c r="KKS37" s="12"/>
      <c r="KKT37" s="12"/>
      <c r="KKU37" s="12"/>
      <c r="KKV37" s="12"/>
      <c r="KKW37" s="12"/>
      <c r="KKX37" s="12"/>
      <c r="KKY37" s="12"/>
      <c r="KKZ37" s="12"/>
      <c r="KLA37" s="12"/>
      <c r="KLB37" s="12"/>
      <c r="KLC37" s="12"/>
      <c r="KLD37" s="12"/>
      <c r="KLE37" s="12"/>
      <c r="KLF37" s="12"/>
      <c r="KLG37" s="12"/>
      <c r="KLH37" s="12"/>
      <c r="KLI37" s="12"/>
      <c r="KLJ37" s="12"/>
      <c r="KLK37" s="12"/>
      <c r="KLL37" s="12"/>
      <c r="KLM37" s="12"/>
      <c r="KLN37" s="12"/>
      <c r="KLO37" s="12"/>
      <c r="KLP37" s="12"/>
      <c r="KLQ37" s="12"/>
      <c r="KLR37" s="12"/>
      <c r="KLS37" s="12"/>
      <c r="KLT37" s="12"/>
      <c r="KLU37" s="12"/>
      <c r="KLV37" s="12"/>
      <c r="KLW37" s="12"/>
      <c r="KLX37" s="12"/>
      <c r="KLY37" s="12"/>
      <c r="KLZ37" s="12"/>
      <c r="KMA37" s="12"/>
      <c r="KMB37" s="12"/>
      <c r="KMC37" s="12"/>
      <c r="KMD37" s="12"/>
      <c r="KME37" s="12"/>
      <c r="KMF37" s="12"/>
      <c r="KMG37" s="12"/>
      <c r="KMH37" s="12"/>
      <c r="KMI37" s="12"/>
      <c r="KMJ37" s="12"/>
      <c r="KMK37" s="12"/>
      <c r="KML37" s="12"/>
      <c r="KMM37" s="12"/>
      <c r="KMN37" s="12"/>
      <c r="KMO37" s="12"/>
      <c r="KMP37" s="12"/>
      <c r="KMQ37" s="12"/>
      <c r="KMR37" s="12"/>
      <c r="KMS37" s="12"/>
      <c r="KMT37" s="12"/>
      <c r="KMU37" s="12"/>
      <c r="KMV37" s="12"/>
      <c r="KMW37" s="12"/>
      <c r="KMX37" s="12"/>
      <c r="KMY37" s="12"/>
      <c r="KMZ37" s="12"/>
      <c r="KNA37" s="12"/>
      <c r="KNB37" s="12"/>
      <c r="KNC37" s="12"/>
      <c r="KND37" s="12"/>
      <c r="KNE37" s="12"/>
      <c r="KNF37" s="12"/>
      <c r="KNG37" s="12"/>
      <c r="KNH37" s="12"/>
      <c r="KNI37" s="12"/>
      <c r="KNJ37" s="12"/>
      <c r="KNK37" s="12"/>
      <c r="KNL37" s="12"/>
      <c r="KNM37" s="12"/>
      <c r="KNN37" s="12"/>
      <c r="KNO37" s="12"/>
      <c r="KNP37" s="12"/>
      <c r="KNQ37" s="12"/>
      <c r="KNR37" s="12"/>
      <c r="KNS37" s="12"/>
      <c r="KNT37" s="12"/>
      <c r="KNU37" s="12"/>
      <c r="KNV37" s="12"/>
      <c r="KNW37" s="12"/>
      <c r="KNX37" s="12"/>
      <c r="KNY37" s="12"/>
      <c r="KNZ37" s="12"/>
      <c r="KOA37" s="12"/>
      <c r="KOB37" s="12"/>
      <c r="KOC37" s="12"/>
      <c r="KOD37" s="12"/>
      <c r="KOE37" s="12"/>
      <c r="KOF37" s="12"/>
      <c r="KOG37" s="12"/>
      <c r="KOH37" s="12"/>
      <c r="KOI37" s="12"/>
      <c r="KOJ37" s="12"/>
      <c r="KOK37" s="12"/>
      <c r="KOL37" s="12"/>
      <c r="KOM37" s="12"/>
      <c r="KON37" s="12"/>
      <c r="KOO37" s="12"/>
      <c r="KOP37" s="12"/>
      <c r="KOQ37" s="12"/>
      <c r="KOR37" s="12"/>
      <c r="KOS37" s="12"/>
      <c r="KOT37" s="12"/>
      <c r="KOU37" s="12"/>
      <c r="KOV37" s="12"/>
      <c r="KOW37" s="12"/>
      <c r="KOX37" s="12"/>
      <c r="KOY37" s="12"/>
      <c r="KOZ37" s="12"/>
      <c r="KPA37" s="12"/>
      <c r="KPB37" s="12"/>
      <c r="KPC37" s="12"/>
      <c r="KPD37" s="12"/>
      <c r="KPE37" s="12"/>
      <c r="KPF37" s="12"/>
      <c r="KPG37" s="12"/>
      <c r="KPH37" s="12"/>
      <c r="KPI37" s="12"/>
      <c r="KPJ37" s="12"/>
      <c r="KPK37" s="12"/>
      <c r="KPL37" s="12"/>
      <c r="KPM37" s="12"/>
      <c r="KPN37" s="12"/>
      <c r="KPO37" s="12"/>
      <c r="KPP37" s="12"/>
      <c r="KPQ37" s="12"/>
      <c r="KPR37" s="12"/>
      <c r="KPS37" s="12"/>
      <c r="KPT37" s="12"/>
      <c r="KPU37" s="12"/>
      <c r="KPV37" s="12"/>
      <c r="KPW37" s="12"/>
      <c r="KPX37" s="12"/>
      <c r="KPY37" s="12"/>
      <c r="KPZ37" s="12"/>
      <c r="KQA37" s="12"/>
      <c r="KQB37" s="12"/>
      <c r="KQC37" s="12"/>
      <c r="KQD37" s="12"/>
      <c r="KQE37" s="12"/>
      <c r="KQF37" s="12"/>
      <c r="KQG37" s="12"/>
      <c r="KQH37" s="12"/>
      <c r="KQI37" s="12"/>
      <c r="KQJ37" s="12"/>
      <c r="KQK37" s="12"/>
      <c r="KQL37" s="12"/>
      <c r="KQM37" s="12"/>
      <c r="KQN37" s="12"/>
      <c r="KQO37" s="12"/>
      <c r="KQP37" s="12"/>
      <c r="KQQ37" s="12"/>
      <c r="KQR37" s="12"/>
      <c r="KQS37" s="12"/>
      <c r="KQT37" s="12"/>
      <c r="KQU37" s="12"/>
      <c r="KQV37" s="12"/>
      <c r="KQW37" s="12"/>
      <c r="KQX37" s="12"/>
      <c r="KQY37" s="12"/>
      <c r="KQZ37" s="12"/>
      <c r="KRA37" s="12"/>
      <c r="KRB37" s="12"/>
      <c r="KRC37" s="12"/>
      <c r="KRD37" s="12"/>
      <c r="KRE37" s="12"/>
      <c r="KRF37" s="12"/>
      <c r="KRG37" s="12"/>
      <c r="KRH37" s="12"/>
      <c r="KRI37" s="12"/>
      <c r="KRJ37" s="12"/>
      <c r="KRK37" s="12"/>
      <c r="KRL37" s="12"/>
      <c r="KRM37" s="12"/>
      <c r="KRN37" s="12"/>
      <c r="KRO37" s="12"/>
      <c r="KRP37" s="12"/>
      <c r="KRQ37" s="12"/>
      <c r="KRR37" s="12"/>
      <c r="KRS37" s="12"/>
      <c r="KRT37" s="12"/>
      <c r="KRU37" s="12"/>
      <c r="KRV37" s="12"/>
      <c r="KRW37" s="12"/>
      <c r="KRX37" s="12"/>
      <c r="KRY37" s="12"/>
      <c r="KRZ37" s="12"/>
      <c r="KSA37" s="12"/>
      <c r="KSB37" s="12"/>
      <c r="KSC37" s="12"/>
      <c r="KSD37" s="12"/>
      <c r="KSE37" s="12"/>
      <c r="KSF37" s="12"/>
      <c r="KSG37" s="12"/>
      <c r="KSH37" s="12"/>
      <c r="KSI37" s="12"/>
      <c r="KSJ37" s="12"/>
      <c r="KSK37" s="12"/>
      <c r="KSL37" s="12"/>
      <c r="KSM37" s="12"/>
      <c r="KSN37" s="12"/>
      <c r="KSO37" s="12"/>
      <c r="KSP37" s="12"/>
      <c r="KSQ37" s="12"/>
      <c r="KSR37" s="12"/>
      <c r="KSS37" s="12"/>
      <c r="KST37" s="12"/>
      <c r="KSU37" s="12"/>
      <c r="KSV37" s="12"/>
      <c r="KSW37" s="12"/>
      <c r="KSX37" s="12"/>
      <c r="KSY37" s="12"/>
      <c r="KSZ37" s="12"/>
      <c r="KTA37" s="12"/>
      <c r="KTB37" s="12"/>
      <c r="KTC37" s="12"/>
      <c r="KTD37" s="12"/>
      <c r="KTE37" s="12"/>
      <c r="KTF37" s="12"/>
      <c r="KTG37" s="12"/>
      <c r="KTH37" s="12"/>
      <c r="KTI37" s="12"/>
      <c r="KTJ37" s="12"/>
      <c r="KTK37" s="12"/>
      <c r="KTL37" s="12"/>
      <c r="KTM37" s="12"/>
      <c r="KTN37" s="12"/>
      <c r="KTO37" s="12"/>
      <c r="KTP37" s="12"/>
      <c r="KTQ37" s="12"/>
      <c r="KTR37" s="12"/>
      <c r="KTS37" s="12"/>
      <c r="KTT37" s="12"/>
      <c r="KTU37" s="12"/>
      <c r="KTV37" s="12"/>
      <c r="KTW37" s="12"/>
      <c r="KTX37" s="12"/>
      <c r="KTY37" s="12"/>
      <c r="KTZ37" s="12"/>
      <c r="KUA37" s="12"/>
      <c r="KUB37" s="12"/>
      <c r="KUC37" s="12"/>
      <c r="KUD37" s="12"/>
      <c r="KUE37" s="12"/>
      <c r="KUF37" s="12"/>
      <c r="KUG37" s="12"/>
      <c r="KUH37" s="12"/>
      <c r="KUI37" s="12"/>
      <c r="KUJ37" s="12"/>
      <c r="KUK37" s="12"/>
      <c r="KUL37" s="12"/>
      <c r="KUM37" s="12"/>
      <c r="KUN37" s="12"/>
      <c r="KUO37" s="12"/>
      <c r="KUP37" s="12"/>
      <c r="KUQ37" s="12"/>
      <c r="KUR37" s="12"/>
      <c r="KUS37" s="12"/>
      <c r="KUT37" s="12"/>
      <c r="KUU37" s="12"/>
      <c r="KUV37" s="12"/>
      <c r="KUW37" s="12"/>
      <c r="KUX37" s="12"/>
      <c r="KUY37" s="12"/>
      <c r="KUZ37" s="12"/>
      <c r="KVA37" s="12"/>
      <c r="KVB37" s="12"/>
      <c r="KVC37" s="12"/>
      <c r="KVD37" s="12"/>
      <c r="KVE37" s="12"/>
      <c r="KVF37" s="12"/>
      <c r="KVG37" s="12"/>
      <c r="KVH37" s="12"/>
      <c r="KVI37" s="12"/>
      <c r="KVJ37" s="12"/>
      <c r="KVK37" s="12"/>
      <c r="KVL37" s="12"/>
      <c r="KVM37" s="12"/>
      <c r="KVN37" s="12"/>
      <c r="KVO37" s="12"/>
      <c r="KVP37" s="12"/>
      <c r="KVQ37" s="12"/>
      <c r="KVR37" s="12"/>
      <c r="KVS37" s="12"/>
      <c r="KVT37" s="12"/>
      <c r="KVU37" s="12"/>
      <c r="KVV37" s="12"/>
      <c r="KVW37" s="12"/>
      <c r="KVX37" s="12"/>
      <c r="KVY37" s="12"/>
      <c r="KVZ37" s="12"/>
      <c r="KWA37" s="12"/>
      <c r="KWB37" s="12"/>
      <c r="KWC37" s="12"/>
      <c r="KWD37" s="12"/>
      <c r="KWE37" s="12"/>
      <c r="KWF37" s="12"/>
      <c r="KWG37" s="12"/>
      <c r="KWH37" s="12"/>
      <c r="KWI37" s="12"/>
      <c r="KWJ37" s="12"/>
      <c r="KWK37" s="12"/>
      <c r="KWL37" s="12"/>
      <c r="KWM37" s="12"/>
      <c r="KWN37" s="12"/>
      <c r="KWO37" s="12"/>
      <c r="KWP37" s="12"/>
      <c r="KWQ37" s="12"/>
      <c r="KWR37" s="12"/>
      <c r="KWS37" s="12"/>
      <c r="KWT37" s="12"/>
      <c r="KWU37" s="12"/>
      <c r="KWV37" s="12"/>
      <c r="KWW37" s="12"/>
      <c r="KWX37" s="12"/>
      <c r="KWY37" s="12"/>
      <c r="KWZ37" s="12"/>
      <c r="KXA37" s="12"/>
      <c r="KXB37" s="12"/>
      <c r="KXC37" s="12"/>
      <c r="KXD37" s="12"/>
      <c r="KXE37" s="12"/>
      <c r="KXF37" s="12"/>
      <c r="KXG37" s="12"/>
      <c r="KXH37" s="12"/>
      <c r="KXI37" s="12"/>
      <c r="KXJ37" s="12"/>
      <c r="KXK37" s="12"/>
      <c r="KXL37" s="12"/>
      <c r="KXM37" s="12"/>
      <c r="KXN37" s="12"/>
      <c r="KXO37" s="12"/>
      <c r="KXP37" s="12"/>
      <c r="KXQ37" s="12"/>
      <c r="KXR37" s="12"/>
      <c r="KXS37" s="12"/>
      <c r="KXT37" s="12"/>
      <c r="KXU37" s="12"/>
      <c r="KXV37" s="12"/>
      <c r="KXW37" s="12"/>
      <c r="KXX37" s="12"/>
      <c r="KXY37" s="12"/>
      <c r="KXZ37" s="12"/>
      <c r="KYA37" s="12"/>
      <c r="KYB37" s="12"/>
      <c r="KYC37" s="12"/>
      <c r="KYD37" s="12"/>
      <c r="KYE37" s="12"/>
      <c r="KYF37" s="12"/>
      <c r="KYG37" s="12"/>
      <c r="KYH37" s="12"/>
      <c r="KYI37" s="12"/>
      <c r="KYJ37" s="12"/>
      <c r="KYK37" s="12"/>
      <c r="KYL37" s="12"/>
      <c r="KYM37" s="12"/>
      <c r="KYN37" s="12"/>
      <c r="KYO37" s="12"/>
      <c r="KYP37" s="12"/>
      <c r="KYQ37" s="12"/>
      <c r="KYR37" s="12"/>
      <c r="KYS37" s="12"/>
      <c r="KYT37" s="12"/>
      <c r="KYU37" s="12"/>
      <c r="KYV37" s="12"/>
      <c r="KYW37" s="12"/>
      <c r="KYX37" s="12"/>
      <c r="KYY37" s="12"/>
      <c r="KYZ37" s="12"/>
      <c r="KZA37" s="12"/>
      <c r="KZB37" s="12"/>
      <c r="KZC37" s="12"/>
      <c r="KZD37" s="12"/>
      <c r="KZE37" s="12"/>
      <c r="KZF37" s="12"/>
      <c r="KZG37" s="12"/>
      <c r="KZH37" s="12"/>
      <c r="KZI37" s="12"/>
      <c r="KZJ37" s="12"/>
      <c r="KZK37" s="12"/>
      <c r="KZL37" s="12"/>
      <c r="KZM37" s="12"/>
      <c r="KZN37" s="12"/>
      <c r="KZO37" s="12"/>
      <c r="KZP37" s="12"/>
      <c r="KZQ37" s="12"/>
      <c r="KZR37" s="12"/>
      <c r="KZS37" s="12"/>
      <c r="KZT37" s="12"/>
      <c r="KZU37" s="12"/>
      <c r="KZV37" s="12"/>
      <c r="KZW37" s="12"/>
      <c r="KZX37" s="12"/>
      <c r="KZY37" s="12"/>
      <c r="KZZ37" s="12"/>
      <c r="LAA37" s="12"/>
      <c r="LAB37" s="12"/>
      <c r="LAC37" s="12"/>
      <c r="LAD37" s="12"/>
      <c r="LAE37" s="12"/>
      <c r="LAF37" s="12"/>
      <c r="LAG37" s="12"/>
      <c r="LAH37" s="12"/>
      <c r="LAI37" s="12"/>
      <c r="LAJ37" s="12"/>
      <c r="LAK37" s="12"/>
      <c r="LAL37" s="12"/>
      <c r="LAM37" s="12"/>
      <c r="LAN37" s="12"/>
      <c r="LAO37" s="12"/>
      <c r="LAP37" s="12"/>
      <c r="LAQ37" s="12"/>
      <c r="LAR37" s="12"/>
      <c r="LAS37" s="12"/>
      <c r="LAT37" s="12"/>
      <c r="LAU37" s="12"/>
      <c r="LAV37" s="12"/>
      <c r="LAW37" s="12"/>
      <c r="LAX37" s="12"/>
      <c r="LAY37" s="12"/>
      <c r="LAZ37" s="12"/>
      <c r="LBA37" s="12"/>
      <c r="LBB37" s="12"/>
      <c r="LBC37" s="12"/>
      <c r="LBD37" s="12"/>
      <c r="LBE37" s="12"/>
      <c r="LBF37" s="12"/>
      <c r="LBG37" s="12"/>
      <c r="LBH37" s="12"/>
      <c r="LBI37" s="12"/>
      <c r="LBJ37" s="12"/>
      <c r="LBK37" s="12"/>
      <c r="LBL37" s="12"/>
      <c r="LBM37" s="12"/>
      <c r="LBN37" s="12"/>
      <c r="LBO37" s="12"/>
      <c r="LBP37" s="12"/>
      <c r="LBQ37" s="12"/>
      <c r="LBR37" s="12"/>
      <c r="LBS37" s="12"/>
      <c r="LBT37" s="12"/>
      <c r="LBU37" s="12"/>
      <c r="LBV37" s="12"/>
      <c r="LBW37" s="12"/>
      <c r="LBX37" s="12"/>
      <c r="LBY37" s="12"/>
      <c r="LBZ37" s="12"/>
      <c r="LCA37" s="12"/>
      <c r="LCB37" s="12"/>
      <c r="LCC37" s="12"/>
      <c r="LCD37" s="12"/>
      <c r="LCE37" s="12"/>
      <c r="LCF37" s="12"/>
      <c r="LCG37" s="12"/>
      <c r="LCH37" s="12"/>
      <c r="LCI37" s="12"/>
      <c r="LCJ37" s="12"/>
      <c r="LCK37" s="12"/>
      <c r="LCL37" s="12"/>
      <c r="LCM37" s="12"/>
      <c r="LCN37" s="12"/>
      <c r="LCO37" s="12"/>
      <c r="LCP37" s="12"/>
      <c r="LCQ37" s="12"/>
      <c r="LCR37" s="12"/>
      <c r="LCS37" s="12"/>
      <c r="LCT37" s="12"/>
      <c r="LCU37" s="12"/>
      <c r="LCV37" s="12"/>
      <c r="LCW37" s="12"/>
      <c r="LCX37" s="12"/>
      <c r="LCY37" s="12"/>
      <c r="LCZ37" s="12"/>
      <c r="LDA37" s="12"/>
      <c r="LDB37" s="12"/>
      <c r="LDC37" s="12"/>
      <c r="LDD37" s="12"/>
      <c r="LDE37" s="12"/>
      <c r="LDF37" s="12"/>
      <c r="LDG37" s="12"/>
      <c r="LDH37" s="12"/>
      <c r="LDI37" s="12"/>
      <c r="LDJ37" s="12"/>
      <c r="LDK37" s="12"/>
      <c r="LDL37" s="12"/>
      <c r="LDM37" s="12"/>
      <c r="LDN37" s="12"/>
      <c r="LDO37" s="12"/>
      <c r="LDP37" s="12"/>
      <c r="LDQ37" s="12"/>
      <c r="LDR37" s="12"/>
      <c r="LDS37" s="12"/>
      <c r="LDT37" s="12"/>
      <c r="LDU37" s="12"/>
      <c r="LDV37" s="12"/>
      <c r="LDW37" s="12"/>
      <c r="LDX37" s="12"/>
      <c r="LDY37" s="12"/>
      <c r="LDZ37" s="12"/>
      <c r="LEA37" s="12"/>
      <c r="LEB37" s="12"/>
      <c r="LEC37" s="12"/>
      <c r="LED37" s="12"/>
      <c r="LEE37" s="12"/>
      <c r="LEF37" s="12"/>
      <c r="LEG37" s="12"/>
      <c r="LEH37" s="12"/>
      <c r="LEI37" s="12"/>
      <c r="LEJ37" s="12"/>
      <c r="LEK37" s="12"/>
      <c r="LEL37" s="12"/>
      <c r="LEM37" s="12"/>
      <c r="LEN37" s="12"/>
      <c r="LEO37" s="12"/>
      <c r="LEP37" s="12"/>
      <c r="LEQ37" s="12"/>
      <c r="LER37" s="12"/>
      <c r="LES37" s="12"/>
      <c r="LET37" s="12"/>
      <c r="LEU37" s="12"/>
      <c r="LEV37" s="12"/>
      <c r="LEW37" s="12"/>
      <c r="LEX37" s="12"/>
      <c r="LEY37" s="12"/>
      <c r="LEZ37" s="12"/>
      <c r="LFA37" s="12"/>
      <c r="LFB37" s="12"/>
      <c r="LFC37" s="12"/>
      <c r="LFD37" s="12"/>
      <c r="LFE37" s="12"/>
      <c r="LFF37" s="12"/>
      <c r="LFG37" s="12"/>
      <c r="LFH37" s="12"/>
      <c r="LFI37" s="12"/>
      <c r="LFJ37" s="12"/>
      <c r="LFK37" s="12"/>
      <c r="LFL37" s="12"/>
      <c r="LFM37" s="12"/>
      <c r="LFN37" s="12"/>
      <c r="LFO37" s="12"/>
      <c r="LFP37" s="12"/>
      <c r="LFQ37" s="12"/>
      <c r="LFR37" s="12"/>
      <c r="LFS37" s="12"/>
      <c r="LFT37" s="12"/>
      <c r="LFU37" s="12"/>
      <c r="LFV37" s="12"/>
      <c r="LFW37" s="12"/>
      <c r="LFX37" s="12"/>
      <c r="LFY37" s="12"/>
      <c r="LFZ37" s="12"/>
      <c r="LGA37" s="12"/>
      <c r="LGB37" s="12"/>
      <c r="LGC37" s="12"/>
      <c r="LGD37" s="12"/>
      <c r="LGE37" s="12"/>
      <c r="LGF37" s="12"/>
      <c r="LGG37" s="12"/>
      <c r="LGH37" s="12"/>
      <c r="LGI37" s="12"/>
      <c r="LGJ37" s="12"/>
      <c r="LGK37" s="12"/>
      <c r="LGL37" s="12"/>
      <c r="LGM37" s="12"/>
      <c r="LGN37" s="12"/>
      <c r="LGO37" s="12"/>
      <c r="LGP37" s="12"/>
      <c r="LGQ37" s="12"/>
      <c r="LGR37" s="12"/>
      <c r="LGS37" s="12"/>
      <c r="LGT37" s="12"/>
      <c r="LGU37" s="12"/>
      <c r="LGV37" s="12"/>
      <c r="LGW37" s="12"/>
      <c r="LGX37" s="12"/>
      <c r="LGY37" s="12"/>
      <c r="LGZ37" s="12"/>
      <c r="LHA37" s="12"/>
      <c r="LHB37" s="12"/>
      <c r="LHC37" s="12"/>
      <c r="LHD37" s="12"/>
      <c r="LHE37" s="12"/>
      <c r="LHF37" s="12"/>
      <c r="LHG37" s="12"/>
      <c r="LHH37" s="12"/>
      <c r="LHI37" s="12"/>
      <c r="LHJ37" s="12"/>
      <c r="LHK37" s="12"/>
      <c r="LHL37" s="12"/>
      <c r="LHM37" s="12"/>
      <c r="LHN37" s="12"/>
      <c r="LHO37" s="12"/>
      <c r="LHP37" s="12"/>
      <c r="LHQ37" s="12"/>
      <c r="LHR37" s="12"/>
      <c r="LHS37" s="12"/>
      <c r="LHT37" s="12"/>
      <c r="LHU37" s="12"/>
      <c r="LHV37" s="12"/>
      <c r="LHW37" s="12"/>
      <c r="LHX37" s="12"/>
      <c r="LHY37" s="12"/>
      <c r="LHZ37" s="12"/>
      <c r="LIA37" s="12"/>
      <c r="LIB37" s="12"/>
      <c r="LIC37" s="12"/>
      <c r="LID37" s="12"/>
      <c r="LIE37" s="12"/>
      <c r="LIF37" s="12"/>
      <c r="LIG37" s="12"/>
      <c r="LIH37" s="12"/>
      <c r="LII37" s="12"/>
      <c r="LIJ37" s="12"/>
      <c r="LIK37" s="12"/>
      <c r="LIL37" s="12"/>
      <c r="LIM37" s="12"/>
      <c r="LIN37" s="12"/>
      <c r="LIO37" s="12"/>
      <c r="LIP37" s="12"/>
      <c r="LIQ37" s="12"/>
      <c r="LIR37" s="12"/>
      <c r="LIS37" s="12"/>
      <c r="LIT37" s="12"/>
      <c r="LIU37" s="12"/>
      <c r="LIV37" s="12"/>
      <c r="LIW37" s="12"/>
      <c r="LIX37" s="12"/>
      <c r="LIY37" s="12"/>
      <c r="LIZ37" s="12"/>
      <c r="LJA37" s="12"/>
      <c r="LJB37" s="12"/>
      <c r="LJC37" s="12"/>
      <c r="LJD37" s="12"/>
      <c r="LJE37" s="12"/>
      <c r="LJF37" s="12"/>
      <c r="LJG37" s="12"/>
      <c r="LJH37" s="12"/>
      <c r="LJI37" s="12"/>
      <c r="LJJ37" s="12"/>
      <c r="LJK37" s="12"/>
      <c r="LJL37" s="12"/>
      <c r="LJM37" s="12"/>
      <c r="LJN37" s="12"/>
      <c r="LJO37" s="12"/>
      <c r="LJP37" s="12"/>
      <c r="LJQ37" s="12"/>
      <c r="LJR37" s="12"/>
      <c r="LJS37" s="12"/>
      <c r="LJT37" s="12"/>
      <c r="LJU37" s="12"/>
      <c r="LJV37" s="12"/>
      <c r="LJW37" s="12"/>
      <c r="LJX37" s="12"/>
      <c r="LJY37" s="12"/>
      <c r="LJZ37" s="12"/>
      <c r="LKA37" s="12"/>
      <c r="LKB37" s="12"/>
      <c r="LKC37" s="12"/>
      <c r="LKD37" s="12"/>
      <c r="LKE37" s="12"/>
      <c r="LKF37" s="12"/>
      <c r="LKG37" s="12"/>
      <c r="LKH37" s="12"/>
      <c r="LKI37" s="12"/>
      <c r="LKJ37" s="12"/>
      <c r="LKK37" s="12"/>
      <c r="LKL37" s="12"/>
      <c r="LKM37" s="12"/>
      <c r="LKN37" s="12"/>
      <c r="LKO37" s="12"/>
      <c r="LKP37" s="12"/>
      <c r="LKQ37" s="12"/>
      <c r="LKR37" s="12"/>
      <c r="LKS37" s="12"/>
      <c r="LKT37" s="12"/>
      <c r="LKU37" s="12"/>
      <c r="LKV37" s="12"/>
      <c r="LKW37" s="12"/>
      <c r="LKX37" s="12"/>
      <c r="LKY37" s="12"/>
      <c r="LKZ37" s="12"/>
      <c r="LLA37" s="12"/>
      <c r="LLB37" s="12"/>
      <c r="LLC37" s="12"/>
      <c r="LLD37" s="12"/>
      <c r="LLE37" s="12"/>
      <c r="LLF37" s="12"/>
      <c r="LLG37" s="12"/>
      <c r="LLH37" s="12"/>
      <c r="LLI37" s="12"/>
      <c r="LLJ37" s="12"/>
      <c r="LLK37" s="12"/>
      <c r="LLL37" s="12"/>
      <c r="LLM37" s="12"/>
      <c r="LLN37" s="12"/>
      <c r="LLO37" s="12"/>
      <c r="LLP37" s="12"/>
      <c r="LLQ37" s="12"/>
      <c r="LLR37" s="12"/>
      <c r="LLS37" s="12"/>
      <c r="LLT37" s="12"/>
      <c r="LLU37" s="12"/>
      <c r="LLV37" s="12"/>
      <c r="LLW37" s="12"/>
      <c r="LLX37" s="12"/>
      <c r="LLY37" s="12"/>
      <c r="LLZ37" s="12"/>
      <c r="LMA37" s="12"/>
      <c r="LMB37" s="12"/>
      <c r="LMC37" s="12"/>
      <c r="LMD37" s="12"/>
      <c r="LME37" s="12"/>
      <c r="LMF37" s="12"/>
      <c r="LMG37" s="12"/>
      <c r="LMH37" s="12"/>
      <c r="LMI37" s="12"/>
      <c r="LMJ37" s="12"/>
      <c r="LMK37" s="12"/>
      <c r="LML37" s="12"/>
      <c r="LMM37" s="12"/>
      <c r="LMN37" s="12"/>
      <c r="LMO37" s="12"/>
      <c r="LMP37" s="12"/>
      <c r="LMQ37" s="12"/>
      <c r="LMR37" s="12"/>
      <c r="LMS37" s="12"/>
      <c r="LMT37" s="12"/>
      <c r="LMU37" s="12"/>
      <c r="LMV37" s="12"/>
      <c r="LMW37" s="12"/>
      <c r="LMX37" s="12"/>
      <c r="LMY37" s="12"/>
      <c r="LMZ37" s="12"/>
      <c r="LNA37" s="12"/>
      <c r="LNB37" s="12"/>
      <c r="LNC37" s="12"/>
      <c r="LND37" s="12"/>
      <c r="LNE37" s="12"/>
      <c r="LNF37" s="12"/>
      <c r="LNG37" s="12"/>
      <c r="LNH37" s="12"/>
      <c r="LNI37" s="12"/>
      <c r="LNJ37" s="12"/>
      <c r="LNK37" s="12"/>
      <c r="LNL37" s="12"/>
      <c r="LNM37" s="12"/>
      <c r="LNN37" s="12"/>
      <c r="LNO37" s="12"/>
      <c r="LNP37" s="12"/>
      <c r="LNQ37" s="12"/>
      <c r="LNR37" s="12"/>
      <c r="LNS37" s="12"/>
      <c r="LNT37" s="12"/>
      <c r="LNU37" s="12"/>
      <c r="LNV37" s="12"/>
      <c r="LNW37" s="12"/>
      <c r="LNX37" s="12"/>
      <c r="LNY37" s="12"/>
      <c r="LNZ37" s="12"/>
      <c r="LOA37" s="12"/>
      <c r="LOB37" s="12"/>
      <c r="LOC37" s="12"/>
      <c r="LOD37" s="12"/>
      <c r="LOE37" s="12"/>
      <c r="LOF37" s="12"/>
      <c r="LOG37" s="12"/>
      <c r="LOH37" s="12"/>
      <c r="LOI37" s="12"/>
      <c r="LOJ37" s="12"/>
      <c r="LOK37" s="12"/>
      <c r="LOL37" s="12"/>
      <c r="LOM37" s="12"/>
      <c r="LON37" s="12"/>
      <c r="LOO37" s="12"/>
      <c r="LOP37" s="12"/>
      <c r="LOQ37" s="12"/>
      <c r="LOR37" s="12"/>
      <c r="LOS37" s="12"/>
      <c r="LOT37" s="12"/>
      <c r="LOU37" s="12"/>
      <c r="LOV37" s="12"/>
      <c r="LOW37" s="12"/>
      <c r="LOX37" s="12"/>
      <c r="LOY37" s="12"/>
      <c r="LOZ37" s="12"/>
      <c r="LPA37" s="12"/>
      <c r="LPB37" s="12"/>
      <c r="LPC37" s="12"/>
      <c r="LPD37" s="12"/>
      <c r="LPE37" s="12"/>
      <c r="LPF37" s="12"/>
      <c r="LPG37" s="12"/>
      <c r="LPH37" s="12"/>
      <c r="LPI37" s="12"/>
      <c r="LPJ37" s="12"/>
      <c r="LPK37" s="12"/>
      <c r="LPL37" s="12"/>
      <c r="LPM37" s="12"/>
      <c r="LPN37" s="12"/>
      <c r="LPO37" s="12"/>
      <c r="LPP37" s="12"/>
      <c r="LPQ37" s="12"/>
      <c r="LPR37" s="12"/>
      <c r="LPS37" s="12"/>
      <c r="LPT37" s="12"/>
      <c r="LPU37" s="12"/>
      <c r="LPV37" s="12"/>
      <c r="LPW37" s="12"/>
      <c r="LPX37" s="12"/>
      <c r="LPY37" s="12"/>
      <c r="LPZ37" s="12"/>
      <c r="LQA37" s="12"/>
      <c r="LQB37" s="12"/>
      <c r="LQC37" s="12"/>
      <c r="LQD37" s="12"/>
      <c r="LQE37" s="12"/>
      <c r="LQF37" s="12"/>
      <c r="LQG37" s="12"/>
      <c r="LQH37" s="12"/>
      <c r="LQI37" s="12"/>
      <c r="LQJ37" s="12"/>
      <c r="LQK37" s="12"/>
      <c r="LQL37" s="12"/>
      <c r="LQM37" s="12"/>
      <c r="LQN37" s="12"/>
      <c r="LQO37" s="12"/>
      <c r="LQP37" s="12"/>
      <c r="LQQ37" s="12"/>
      <c r="LQR37" s="12"/>
      <c r="LQS37" s="12"/>
      <c r="LQT37" s="12"/>
      <c r="LQU37" s="12"/>
      <c r="LQV37" s="12"/>
      <c r="LQW37" s="12"/>
      <c r="LQX37" s="12"/>
      <c r="LQY37" s="12"/>
      <c r="LQZ37" s="12"/>
      <c r="LRA37" s="12"/>
      <c r="LRB37" s="12"/>
      <c r="LRC37" s="12"/>
      <c r="LRD37" s="12"/>
      <c r="LRE37" s="12"/>
      <c r="LRF37" s="12"/>
      <c r="LRG37" s="12"/>
      <c r="LRH37" s="12"/>
      <c r="LRI37" s="12"/>
      <c r="LRJ37" s="12"/>
      <c r="LRK37" s="12"/>
      <c r="LRL37" s="12"/>
      <c r="LRM37" s="12"/>
      <c r="LRN37" s="12"/>
      <c r="LRO37" s="12"/>
      <c r="LRP37" s="12"/>
      <c r="LRQ37" s="12"/>
      <c r="LRR37" s="12"/>
      <c r="LRS37" s="12"/>
      <c r="LRT37" s="12"/>
      <c r="LRU37" s="12"/>
      <c r="LRV37" s="12"/>
      <c r="LRW37" s="12"/>
      <c r="LRX37" s="12"/>
      <c r="LRY37" s="12"/>
      <c r="LRZ37" s="12"/>
      <c r="LSA37" s="12"/>
      <c r="LSB37" s="12"/>
      <c r="LSC37" s="12"/>
      <c r="LSD37" s="12"/>
      <c r="LSE37" s="12"/>
      <c r="LSF37" s="12"/>
      <c r="LSG37" s="12"/>
      <c r="LSH37" s="12"/>
      <c r="LSI37" s="12"/>
      <c r="LSJ37" s="12"/>
      <c r="LSK37" s="12"/>
      <c r="LSL37" s="12"/>
      <c r="LSM37" s="12"/>
      <c r="LSN37" s="12"/>
      <c r="LSO37" s="12"/>
      <c r="LSP37" s="12"/>
      <c r="LSQ37" s="12"/>
      <c r="LSR37" s="12"/>
      <c r="LSS37" s="12"/>
      <c r="LST37" s="12"/>
      <c r="LSU37" s="12"/>
      <c r="LSV37" s="12"/>
      <c r="LSW37" s="12"/>
      <c r="LSX37" s="12"/>
      <c r="LSY37" s="12"/>
      <c r="LSZ37" s="12"/>
      <c r="LTA37" s="12"/>
      <c r="LTB37" s="12"/>
      <c r="LTC37" s="12"/>
      <c r="LTD37" s="12"/>
      <c r="LTE37" s="12"/>
      <c r="LTF37" s="12"/>
      <c r="LTG37" s="12"/>
      <c r="LTH37" s="12"/>
      <c r="LTI37" s="12"/>
      <c r="LTJ37" s="12"/>
      <c r="LTK37" s="12"/>
      <c r="LTL37" s="12"/>
      <c r="LTM37" s="12"/>
      <c r="LTN37" s="12"/>
      <c r="LTO37" s="12"/>
      <c r="LTP37" s="12"/>
      <c r="LTQ37" s="12"/>
      <c r="LTR37" s="12"/>
      <c r="LTS37" s="12"/>
      <c r="LTT37" s="12"/>
      <c r="LTU37" s="12"/>
      <c r="LTV37" s="12"/>
      <c r="LTW37" s="12"/>
      <c r="LTX37" s="12"/>
      <c r="LTY37" s="12"/>
      <c r="LTZ37" s="12"/>
      <c r="LUA37" s="12"/>
      <c r="LUB37" s="12"/>
      <c r="LUC37" s="12"/>
      <c r="LUD37" s="12"/>
      <c r="LUE37" s="12"/>
      <c r="LUF37" s="12"/>
      <c r="LUG37" s="12"/>
      <c r="LUH37" s="12"/>
      <c r="LUI37" s="12"/>
      <c r="LUJ37" s="12"/>
      <c r="LUK37" s="12"/>
      <c r="LUL37" s="12"/>
      <c r="LUM37" s="12"/>
      <c r="LUN37" s="12"/>
      <c r="LUO37" s="12"/>
      <c r="LUP37" s="12"/>
      <c r="LUQ37" s="12"/>
      <c r="LUR37" s="12"/>
      <c r="LUS37" s="12"/>
      <c r="LUT37" s="12"/>
      <c r="LUU37" s="12"/>
      <c r="LUV37" s="12"/>
      <c r="LUW37" s="12"/>
      <c r="LUX37" s="12"/>
      <c r="LUY37" s="12"/>
      <c r="LUZ37" s="12"/>
      <c r="LVA37" s="12"/>
      <c r="LVB37" s="12"/>
      <c r="LVC37" s="12"/>
      <c r="LVD37" s="12"/>
      <c r="LVE37" s="12"/>
      <c r="LVF37" s="12"/>
      <c r="LVG37" s="12"/>
      <c r="LVH37" s="12"/>
      <c r="LVI37" s="12"/>
      <c r="LVJ37" s="12"/>
      <c r="LVK37" s="12"/>
      <c r="LVL37" s="12"/>
      <c r="LVM37" s="12"/>
      <c r="LVN37" s="12"/>
      <c r="LVO37" s="12"/>
      <c r="LVP37" s="12"/>
      <c r="LVQ37" s="12"/>
      <c r="LVR37" s="12"/>
      <c r="LVS37" s="12"/>
      <c r="LVT37" s="12"/>
      <c r="LVU37" s="12"/>
      <c r="LVV37" s="12"/>
      <c r="LVW37" s="12"/>
      <c r="LVX37" s="12"/>
      <c r="LVY37" s="12"/>
      <c r="LVZ37" s="12"/>
      <c r="LWA37" s="12"/>
      <c r="LWB37" s="12"/>
      <c r="LWC37" s="12"/>
      <c r="LWD37" s="12"/>
      <c r="LWE37" s="12"/>
      <c r="LWF37" s="12"/>
      <c r="LWG37" s="12"/>
      <c r="LWH37" s="12"/>
      <c r="LWI37" s="12"/>
      <c r="LWJ37" s="12"/>
      <c r="LWK37" s="12"/>
      <c r="LWL37" s="12"/>
      <c r="LWM37" s="12"/>
      <c r="LWN37" s="12"/>
      <c r="LWO37" s="12"/>
      <c r="LWP37" s="12"/>
      <c r="LWQ37" s="12"/>
      <c r="LWR37" s="12"/>
      <c r="LWS37" s="12"/>
      <c r="LWT37" s="12"/>
      <c r="LWU37" s="12"/>
      <c r="LWV37" s="12"/>
      <c r="LWW37" s="12"/>
      <c r="LWX37" s="12"/>
      <c r="LWY37" s="12"/>
      <c r="LWZ37" s="12"/>
      <c r="LXA37" s="12"/>
      <c r="LXB37" s="12"/>
      <c r="LXC37" s="12"/>
      <c r="LXD37" s="12"/>
      <c r="LXE37" s="12"/>
      <c r="LXF37" s="12"/>
      <c r="LXG37" s="12"/>
      <c r="LXH37" s="12"/>
      <c r="LXI37" s="12"/>
      <c r="LXJ37" s="12"/>
      <c r="LXK37" s="12"/>
      <c r="LXL37" s="12"/>
      <c r="LXM37" s="12"/>
      <c r="LXN37" s="12"/>
      <c r="LXO37" s="12"/>
      <c r="LXP37" s="12"/>
      <c r="LXQ37" s="12"/>
      <c r="LXR37" s="12"/>
      <c r="LXS37" s="12"/>
      <c r="LXT37" s="12"/>
      <c r="LXU37" s="12"/>
      <c r="LXV37" s="12"/>
      <c r="LXW37" s="12"/>
      <c r="LXX37" s="12"/>
      <c r="LXY37" s="12"/>
      <c r="LXZ37" s="12"/>
      <c r="LYA37" s="12"/>
      <c r="LYB37" s="12"/>
      <c r="LYC37" s="12"/>
      <c r="LYD37" s="12"/>
      <c r="LYE37" s="12"/>
      <c r="LYF37" s="12"/>
      <c r="LYG37" s="12"/>
      <c r="LYH37" s="12"/>
      <c r="LYI37" s="12"/>
      <c r="LYJ37" s="12"/>
      <c r="LYK37" s="12"/>
      <c r="LYL37" s="12"/>
      <c r="LYM37" s="12"/>
      <c r="LYN37" s="12"/>
      <c r="LYO37" s="12"/>
      <c r="LYP37" s="12"/>
      <c r="LYQ37" s="12"/>
      <c r="LYR37" s="12"/>
      <c r="LYS37" s="12"/>
      <c r="LYT37" s="12"/>
      <c r="LYU37" s="12"/>
      <c r="LYV37" s="12"/>
      <c r="LYW37" s="12"/>
      <c r="LYX37" s="12"/>
      <c r="LYY37" s="12"/>
      <c r="LYZ37" s="12"/>
      <c r="LZA37" s="12"/>
      <c r="LZB37" s="12"/>
      <c r="LZC37" s="12"/>
      <c r="LZD37" s="12"/>
      <c r="LZE37" s="12"/>
      <c r="LZF37" s="12"/>
      <c r="LZG37" s="12"/>
      <c r="LZH37" s="12"/>
      <c r="LZI37" s="12"/>
      <c r="LZJ37" s="12"/>
      <c r="LZK37" s="12"/>
      <c r="LZL37" s="12"/>
      <c r="LZM37" s="12"/>
      <c r="LZN37" s="12"/>
      <c r="LZO37" s="12"/>
      <c r="LZP37" s="12"/>
      <c r="LZQ37" s="12"/>
      <c r="LZR37" s="12"/>
      <c r="LZS37" s="12"/>
      <c r="LZT37" s="12"/>
      <c r="LZU37" s="12"/>
      <c r="LZV37" s="12"/>
      <c r="LZW37" s="12"/>
      <c r="LZX37" s="12"/>
      <c r="LZY37" s="12"/>
      <c r="LZZ37" s="12"/>
      <c r="MAA37" s="12"/>
      <c r="MAB37" s="12"/>
      <c r="MAC37" s="12"/>
      <c r="MAD37" s="12"/>
      <c r="MAE37" s="12"/>
      <c r="MAF37" s="12"/>
      <c r="MAG37" s="12"/>
      <c r="MAH37" s="12"/>
      <c r="MAI37" s="12"/>
      <c r="MAJ37" s="12"/>
      <c r="MAK37" s="12"/>
      <c r="MAL37" s="12"/>
      <c r="MAM37" s="12"/>
      <c r="MAN37" s="12"/>
      <c r="MAO37" s="12"/>
      <c r="MAP37" s="12"/>
      <c r="MAQ37" s="12"/>
      <c r="MAR37" s="12"/>
      <c r="MAS37" s="12"/>
      <c r="MAT37" s="12"/>
      <c r="MAU37" s="12"/>
      <c r="MAV37" s="12"/>
      <c r="MAW37" s="12"/>
      <c r="MAX37" s="12"/>
      <c r="MAY37" s="12"/>
      <c r="MAZ37" s="12"/>
      <c r="MBA37" s="12"/>
      <c r="MBB37" s="12"/>
      <c r="MBC37" s="12"/>
      <c r="MBD37" s="12"/>
      <c r="MBE37" s="12"/>
      <c r="MBF37" s="12"/>
      <c r="MBG37" s="12"/>
      <c r="MBH37" s="12"/>
      <c r="MBI37" s="12"/>
      <c r="MBJ37" s="12"/>
      <c r="MBK37" s="12"/>
      <c r="MBL37" s="12"/>
      <c r="MBM37" s="12"/>
      <c r="MBN37" s="12"/>
      <c r="MBO37" s="12"/>
      <c r="MBP37" s="12"/>
      <c r="MBQ37" s="12"/>
      <c r="MBR37" s="12"/>
      <c r="MBS37" s="12"/>
      <c r="MBT37" s="12"/>
      <c r="MBU37" s="12"/>
      <c r="MBV37" s="12"/>
      <c r="MBW37" s="12"/>
      <c r="MBX37" s="12"/>
      <c r="MBY37" s="12"/>
      <c r="MBZ37" s="12"/>
      <c r="MCA37" s="12"/>
      <c r="MCB37" s="12"/>
      <c r="MCC37" s="12"/>
      <c r="MCD37" s="12"/>
      <c r="MCE37" s="12"/>
      <c r="MCF37" s="12"/>
      <c r="MCG37" s="12"/>
      <c r="MCH37" s="12"/>
      <c r="MCI37" s="12"/>
      <c r="MCJ37" s="12"/>
      <c r="MCK37" s="12"/>
      <c r="MCL37" s="12"/>
      <c r="MCM37" s="12"/>
      <c r="MCN37" s="12"/>
      <c r="MCO37" s="12"/>
      <c r="MCP37" s="12"/>
      <c r="MCQ37" s="12"/>
      <c r="MCR37" s="12"/>
      <c r="MCS37" s="12"/>
      <c r="MCT37" s="12"/>
      <c r="MCU37" s="12"/>
      <c r="MCV37" s="12"/>
      <c r="MCW37" s="12"/>
      <c r="MCX37" s="12"/>
      <c r="MCY37" s="12"/>
      <c r="MCZ37" s="12"/>
      <c r="MDA37" s="12"/>
      <c r="MDB37" s="12"/>
      <c r="MDC37" s="12"/>
      <c r="MDD37" s="12"/>
      <c r="MDE37" s="12"/>
      <c r="MDF37" s="12"/>
      <c r="MDG37" s="12"/>
      <c r="MDH37" s="12"/>
      <c r="MDI37" s="12"/>
      <c r="MDJ37" s="12"/>
      <c r="MDK37" s="12"/>
      <c r="MDL37" s="12"/>
      <c r="MDM37" s="12"/>
      <c r="MDN37" s="12"/>
      <c r="MDO37" s="12"/>
      <c r="MDP37" s="12"/>
      <c r="MDQ37" s="12"/>
      <c r="MDR37" s="12"/>
      <c r="MDS37" s="12"/>
      <c r="MDT37" s="12"/>
      <c r="MDU37" s="12"/>
      <c r="MDV37" s="12"/>
      <c r="MDW37" s="12"/>
      <c r="MDX37" s="12"/>
      <c r="MDY37" s="12"/>
      <c r="MDZ37" s="12"/>
      <c r="MEA37" s="12"/>
      <c r="MEB37" s="12"/>
      <c r="MEC37" s="12"/>
      <c r="MED37" s="12"/>
      <c r="MEE37" s="12"/>
      <c r="MEF37" s="12"/>
      <c r="MEG37" s="12"/>
      <c r="MEH37" s="12"/>
      <c r="MEI37" s="12"/>
      <c r="MEJ37" s="12"/>
      <c r="MEK37" s="12"/>
      <c r="MEL37" s="12"/>
      <c r="MEM37" s="12"/>
      <c r="MEN37" s="12"/>
      <c r="MEO37" s="12"/>
      <c r="MEP37" s="12"/>
      <c r="MEQ37" s="12"/>
      <c r="MER37" s="12"/>
      <c r="MES37" s="12"/>
      <c r="MET37" s="12"/>
      <c r="MEU37" s="12"/>
      <c r="MEV37" s="12"/>
      <c r="MEW37" s="12"/>
      <c r="MEX37" s="12"/>
      <c r="MEY37" s="12"/>
      <c r="MEZ37" s="12"/>
      <c r="MFA37" s="12"/>
      <c r="MFB37" s="12"/>
      <c r="MFC37" s="12"/>
      <c r="MFD37" s="12"/>
      <c r="MFE37" s="12"/>
      <c r="MFF37" s="12"/>
      <c r="MFG37" s="12"/>
      <c r="MFH37" s="12"/>
      <c r="MFI37" s="12"/>
      <c r="MFJ37" s="12"/>
      <c r="MFK37" s="12"/>
      <c r="MFL37" s="12"/>
      <c r="MFM37" s="12"/>
      <c r="MFN37" s="12"/>
      <c r="MFO37" s="12"/>
      <c r="MFP37" s="12"/>
      <c r="MFQ37" s="12"/>
      <c r="MFR37" s="12"/>
      <c r="MFS37" s="12"/>
      <c r="MFT37" s="12"/>
      <c r="MFU37" s="12"/>
      <c r="MFV37" s="12"/>
      <c r="MFW37" s="12"/>
      <c r="MFX37" s="12"/>
      <c r="MFY37" s="12"/>
      <c r="MFZ37" s="12"/>
      <c r="MGA37" s="12"/>
      <c r="MGB37" s="12"/>
      <c r="MGC37" s="12"/>
      <c r="MGD37" s="12"/>
      <c r="MGE37" s="12"/>
      <c r="MGF37" s="12"/>
      <c r="MGG37" s="12"/>
      <c r="MGH37" s="12"/>
      <c r="MGI37" s="12"/>
      <c r="MGJ37" s="12"/>
      <c r="MGK37" s="12"/>
      <c r="MGL37" s="12"/>
      <c r="MGM37" s="12"/>
      <c r="MGN37" s="12"/>
      <c r="MGO37" s="12"/>
      <c r="MGP37" s="12"/>
      <c r="MGQ37" s="12"/>
      <c r="MGR37" s="12"/>
      <c r="MGS37" s="12"/>
      <c r="MGT37" s="12"/>
      <c r="MGU37" s="12"/>
      <c r="MGV37" s="12"/>
      <c r="MGW37" s="12"/>
      <c r="MGX37" s="12"/>
      <c r="MGY37" s="12"/>
      <c r="MGZ37" s="12"/>
      <c r="MHA37" s="12"/>
      <c r="MHB37" s="12"/>
      <c r="MHC37" s="12"/>
      <c r="MHD37" s="12"/>
      <c r="MHE37" s="12"/>
      <c r="MHF37" s="12"/>
      <c r="MHG37" s="12"/>
      <c r="MHH37" s="12"/>
      <c r="MHI37" s="12"/>
      <c r="MHJ37" s="12"/>
      <c r="MHK37" s="12"/>
      <c r="MHL37" s="12"/>
      <c r="MHM37" s="12"/>
      <c r="MHN37" s="12"/>
      <c r="MHO37" s="12"/>
      <c r="MHP37" s="12"/>
      <c r="MHQ37" s="12"/>
      <c r="MHR37" s="12"/>
      <c r="MHS37" s="12"/>
      <c r="MHT37" s="12"/>
      <c r="MHU37" s="12"/>
      <c r="MHV37" s="12"/>
      <c r="MHW37" s="12"/>
      <c r="MHX37" s="12"/>
      <c r="MHY37" s="12"/>
      <c r="MHZ37" s="12"/>
      <c r="MIA37" s="12"/>
      <c r="MIB37" s="12"/>
      <c r="MIC37" s="12"/>
      <c r="MID37" s="12"/>
      <c r="MIE37" s="12"/>
      <c r="MIF37" s="12"/>
      <c r="MIG37" s="12"/>
      <c r="MIH37" s="12"/>
      <c r="MII37" s="12"/>
      <c r="MIJ37" s="12"/>
      <c r="MIK37" s="12"/>
      <c r="MIL37" s="12"/>
      <c r="MIM37" s="12"/>
      <c r="MIN37" s="12"/>
      <c r="MIO37" s="12"/>
      <c r="MIP37" s="12"/>
      <c r="MIQ37" s="12"/>
      <c r="MIR37" s="12"/>
      <c r="MIS37" s="12"/>
      <c r="MIT37" s="12"/>
      <c r="MIU37" s="12"/>
      <c r="MIV37" s="12"/>
      <c r="MIW37" s="12"/>
      <c r="MIX37" s="12"/>
      <c r="MIY37" s="12"/>
      <c r="MIZ37" s="12"/>
      <c r="MJA37" s="12"/>
      <c r="MJB37" s="12"/>
      <c r="MJC37" s="12"/>
      <c r="MJD37" s="12"/>
      <c r="MJE37" s="12"/>
      <c r="MJF37" s="12"/>
      <c r="MJG37" s="12"/>
      <c r="MJH37" s="12"/>
      <c r="MJI37" s="12"/>
      <c r="MJJ37" s="12"/>
      <c r="MJK37" s="12"/>
      <c r="MJL37" s="12"/>
      <c r="MJM37" s="12"/>
      <c r="MJN37" s="12"/>
      <c r="MJO37" s="12"/>
      <c r="MJP37" s="12"/>
      <c r="MJQ37" s="12"/>
      <c r="MJR37" s="12"/>
      <c r="MJS37" s="12"/>
      <c r="MJT37" s="12"/>
      <c r="MJU37" s="12"/>
      <c r="MJV37" s="12"/>
      <c r="MJW37" s="12"/>
      <c r="MJX37" s="12"/>
      <c r="MJY37" s="12"/>
      <c r="MJZ37" s="12"/>
      <c r="MKA37" s="12"/>
      <c r="MKB37" s="12"/>
      <c r="MKC37" s="12"/>
      <c r="MKD37" s="12"/>
      <c r="MKE37" s="12"/>
      <c r="MKF37" s="12"/>
      <c r="MKG37" s="12"/>
      <c r="MKH37" s="12"/>
      <c r="MKI37" s="12"/>
      <c r="MKJ37" s="12"/>
      <c r="MKK37" s="12"/>
      <c r="MKL37" s="12"/>
      <c r="MKM37" s="12"/>
      <c r="MKN37" s="12"/>
      <c r="MKO37" s="12"/>
      <c r="MKP37" s="12"/>
      <c r="MKQ37" s="12"/>
      <c r="MKR37" s="12"/>
      <c r="MKS37" s="12"/>
      <c r="MKT37" s="12"/>
      <c r="MKU37" s="12"/>
      <c r="MKV37" s="12"/>
      <c r="MKW37" s="12"/>
      <c r="MKX37" s="12"/>
      <c r="MKY37" s="12"/>
      <c r="MKZ37" s="12"/>
      <c r="MLA37" s="12"/>
      <c r="MLB37" s="12"/>
      <c r="MLC37" s="12"/>
      <c r="MLD37" s="12"/>
      <c r="MLE37" s="12"/>
      <c r="MLF37" s="12"/>
      <c r="MLG37" s="12"/>
      <c r="MLH37" s="12"/>
      <c r="MLI37" s="12"/>
      <c r="MLJ37" s="12"/>
      <c r="MLK37" s="12"/>
      <c r="MLL37" s="12"/>
      <c r="MLM37" s="12"/>
      <c r="MLN37" s="12"/>
      <c r="MLO37" s="12"/>
      <c r="MLP37" s="12"/>
      <c r="MLQ37" s="12"/>
      <c r="MLR37" s="12"/>
      <c r="MLS37" s="12"/>
      <c r="MLT37" s="12"/>
      <c r="MLU37" s="12"/>
      <c r="MLV37" s="12"/>
      <c r="MLW37" s="12"/>
      <c r="MLX37" s="12"/>
      <c r="MLY37" s="12"/>
      <c r="MLZ37" s="12"/>
      <c r="MMA37" s="12"/>
      <c r="MMB37" s="12"/>
      <c r="MMC37" s="12"/>
      <c r="MMD37" s="12"/>
      <c r="MME37" s="12"/>
      <c r="MMF37" s="12"/>
      <c r="MMG37" s="12"/>
      <c r="MMH37" s="12"/>
      <c r="MMI37" s="12"/>
      <c r="MMJ37" s="12"/>
      <c r="MMK37" s="12"/>
      <c r="MML37" s="12"/>
      <c r="MMM37" s="12"/>
      <c r="MMN37" s="12"/>
      <c r="MMO37" s="12"/>
      <c r="MMP37" s="12"/>
      <c r="MMQ37" s="12"/>
      <c r="MMR37" s="12"/>
      <c r="MMS37" s="12"/>
      <c r="MMT37" s="12"/>
      <c r="MMU37" s="12"/>
      <c r="MMV37" s="12"/>
      <c r="MMW37" s="12"/>
      <c r="MMX37" s="12"/>
      <c r="MMY37" s="12"/>
      <c r="MMZ37" s="12"/>
      <c r="MNA37" s="12"/>
      <c r="MNB37" s="12"/>
      <c r="MNC37" s="12"/>
      <c r="MND37" s="12"/>
      <c r="MNE37" s="12"/>
      <c r="MNF37" s="12"/>
      <c r="MNG37" s="12"/>
      <c r="MNH37" s="12"/>
      <c r="MNI37" s="12"/>
      <c r="MNJ37" s="12"/>
      <c r="MNK37" s="12"/>
      <c r="MNL37" s="12"/>
      <c r="MNM37" s="12"/>
      <c r="MNN37" s="12"/>
      <c r="MNO37" s="12"/>
      <c r="MNP37" s="12"/>
      <c r="MNQ37" s="12"/>
      <c r="MNR37" s="12"/>
      <c r="MNS37" s="12"/>
      <c r="MNT37" s="12"/>
      <c r="MNU37" s="12"/>
      <c r="MNV37" s="12"/>
      <c r="MNW37" s="12"/>
      <c r="MNX37" s="12"/>
      <c r="MNY37" s="12"/>
      <c r="MNZ37" s="12"/>
      <c r="MOA37" s="12"/>
      <c r="MOB37" s="12"/>
      <c r="MOC37" s="12"/>
      <c r="MOD37" s="12"/>
      <c r="MOE37" s="12"/>
      <c r="MOF37" s="12"/>
      <c r="MOG37" s="12"/>
      <c r="MOH37" s="12"/>
      <c r="MOI37" s="12"/>
      <c r="MOJ37" s="12"/>
      <c r="MOK37" s="12"/>
      <c r="MOL37" s="12"/>
      <c r="MOM37" s="12"/>
      <c r="MON37" s="12"/>
      <c r="MOO37" s="12"/>
      <c r="MOP37" s="12"/>
      <c r="MOQ37" s="12"/>
      <c r="MOR37" s="12"/>
      <c r="MOS37" s="12"/>
      <c r="MOT37" s="12"/>
      <c r="MOU37" s="12"/>
      <c r="MOV37" s="12"/>
      <c r="MOW37" s="12"/>
      <c r="MOX37" s="12"/>
      <c r="MOY37" s="12"/>
      <c r="MOZ37" s="12"/>
      <c r="MPA37" s="12"/>
      <c r="MPB37" s="12"/>
      <c r="MPC37" s="12"/>
      <c r="MPD37" s="12"/>
      <c r="MPE37" s="12"/>
      <c r="MPF37" s="12"/>
      <c r="MPG37" s="12"/>
      <c r="MPH37" s="12"/>
      <c r="MPI37" s="12"/>
      <c r="MPJ37" s="12"/>
      <c r="MPK37" s="12"/>
      <c r="MPL37" s="12"/>
      <c r="MPM37" s="12"/>
      <c r="MPN37" s="12"/>
      <c r="MPO37" s="12"/>
      <c r="MPP37" s="12"/>
      <c r="MPQ37" s="12"/>
      <c r="MPR37" s="12"/>
      <c r="MPS37" s="12"/>
      <c r="MPT37" s="12"/>
      <c r="MPU37" s="12"/>
      <c r="MPV37" s="12"/>
      <c r="MPW37" s="12"/>
      <c r="MPX37" s="12"/>
      <c r="MPY37" s="12"/>
      <c r="MPZ37" s="12"/>
      <c r="MQA37" s="12"/>
      <c r="MQB37" s="12"/>
      <c r="MQC37" s="12"/>
      <c r="MQD37" s="12"/>
      <c r="MQE37" s="12"/>
      <c r="MQF37" s="12"/>
      <c r="MQG37" s="12"/>
      <c r="MQH37" s="12"/>
      <c r="MQI37" s="12"/>
      <c r="MQJ37" s="12"/>
      <c r="MQK37" s="12"/>
      <c r="MQL37" s="12"/>
      <c r="MQM37" s="12"/>
      <c r="MQN37" s="12"/>
      <c r="MQO37" s="12"/>
      <c r="MQP37" s="12"/>
      <c r="MQQ37" s="12"/>
      <c r="MQR37" s="12"/>
      <c r="MQS37" s="12"/>
      <c r="MQT37" s="12"/>
      <c r="MQU37" s="12"/>
      <c r="MQV37" s="12"/>
      <c r="MQW37" s="12"/>
      <c r="MQX37" s="12"/>
      <c r="MQY37" s="12"/>
      <c r="MQZ37" s="12"/>
      <c r="MRA37" s="12"/>
      <c r="MRB37" s="12"/>
      <c r="MRC37" s="12"/>
      <c r="MRD37" s="12"/>
      <c r="MRE37" s="12"/>
      <c r="MRF37" s="12"/>
      <c r="MRG37" s="12"/>
      <c r="MRH37" s="12"/>
      <c r="MRI37" s="12"/>
      <c r="MRJ37" s="12"/>
      <c r="MRK37" s="12"/>
      <c r="MRL37" s="12"/>
      <c r="MRM37" s="12"/>
      <c r="MRN37" s="12"/>
      <c r="MRO37" s="12"/>
      <c r="MRP37" s="12"/>
      <c r="MRQ37" s="12"/>
      <c r="MRR37" s="12"/>
      <c r="MRS37" s="12"/>
      <c r="MRT37" s="12"/>
      <c r="MRU37" s="12"/>
      <c r="MRV37" s="12"/>
      <c r="MRW37" s="12"/>
      <c r="MRX37" s="12"/>
      <c r="MRY37" s="12"/>
      <c r="MRZ37" s="12"/>
      <c r="MSA37" s="12"/>
      <c r="MSB37" s="12"/>
      <c r="MSC37" s="12"/>
      <c r="MSD37" s="12"/>
      <c r="MSE37" s="12"/>
      <c r="MSF37" s="12"/>
      <c r="MSG37" s="12"/>
      <c r="MSH37" s="12"/>
      <c r="MSI37" s="12"/>
      <c r="MSJ37" s="12"/>
      <c r="MSK37" s="12"/>
      <c r="MSL37" s="12"/>
      <c r="MSM37" s="12"/>
      <c r="MSN37" s="12"/>
      <c r="MSO37" s="12"/>
      <c r="MSP37" s="12"/>
      <c r="MSQ37" s="12"/>
      <c r="MSR37" s="12"/>
      <c r="MSS37" s="12"/>
      <c r="MST37" s="12"/>
      <c r="MSU37" s="12"/>
      <c r="MSV37" s="12"/>
      <c r="MSW37" s="12"/>
      <c r="MSX37" s="12"/>
      <c r="MSY37" s="12"/>
      <c r="MSZ37" s="12"/>
      <c r="MTA37" s="12"/>
      <c r="MTB37" s="12"/>
      <c r="MTC37" s="12"/>
      <c r="MTD37" s="12"/>
      <c r="MTE37" s="12"/>
      <c r="MTF37" s="12"/>
      <c r="MTG37" s="12"/>
      <c r="MTH37" s="12"/>
      <c r="MTI37" s="12"/>
      <c r="MTJ37" s="12"/>
      <c r="MTK37" s="12"/>
      <c r="MTL37" s="12"/>
      <c r="MTM37" s="12"/>
      <c r="MTN37" s="12"/>
      <c r="MTO37" s="12"/>
      <c r="MTP37" s="12"/>
      <c r="MTQ37" s="12"/>
      <c r="MTR37" s="12"/>
      <c r="MTS37" s="12"/>
      <c r="MTT37" s="12"/>
      <c r="MTU37" s="12"/>
      <c r="MTV37" s="12"/>
      <c r="MTW37" s="12"/>
      <c r="MTX37" s="12"/>
      <c r="MTY37" s="12"/>
      <c r="MTZ37" s="12"/>
      <c r="MUA37" s="12"/>
      <c r="MUB37" s="12"/>
      <c r="MUC37" s="12"/>
      <c r="MUD37" s="12"/>
      <c r="MUE37" s="12"/>
      <c r="MUF37" s="12"/>
      <c r="MUG37" s="12"/>
      <c r="MUH37" s="12"/>
      <c r="MUI37" s="12"/>
      <c r="MUJ37" s="12"/>
      <c r="MUK37" s="12"/>
      <c r="MUL37" s="12"/>
      <c r="MUM37" s="12"/>
      <c r="MUN37" s="12"/>
      <c r="MUO37" s="12"/>
      <c r="MUP37" s="12"/>
      <c r="MUQ37" s="12"/>
      <c r="MUR37" s="12"/>
      <c r="MUS37" s="12"/>
      <c r="MUT37" s="12"/>
      <c r="MUU37" s="12"/>
      <c r="MUV37" s="12"/>
      <c r="MUW37" s="12"/>
      <c r="MUX37" s="12"/>
      <c r="MUY37" s="12"/>
      <c r="MUZ37" s="12"/>
      <c r="MVA37" s="12"/>
      <c r="MVB37" s="12"/>
      <c r="MVC37" s="12"/>
      <c r="MVD37" s="12"/>
      <c r="MVE37" s="12"/>
      <c r="MVF37" s="12"/>
      <c r="MVG37" s="12"/>
      <c r="MVH37" s="12"/>
      <c r="MVI37" s="12"/>
      <c r="MVJ37" s="12"/>
      <c r="MVK37" s="12"/>
      <c r="MVL37" s="12"/>
      <c r="MVM37" s="12"/>
      <c r="MVN37" s="12"/>
      <c r="MVO37" s="12"/>
      <c r="MVP37" s="12"/>
      <c r="MVQ37" s="12"/>
      <c r="MVR37" s="12"/>
      <c r="MVS37" s="12"/>
      <c r="MVT37" s="12"/>
      <c r="MVU37" s="12"/>
      <c r="MVV37" s="12"/>
      <c r="MVW37" s="12"/>
      <c r="MVX37" s="12"/>
      <c r="MVY37" s="12"/>
      <c r="MVZ37" s="12"/>
      <c r="MWA37" s="12"/>
      <c r="MWB37" s="12"/>
      <c r="MWC37" s="12"/>
      <c r="MWD37" s="12"/>
      <c r="MWE37" s="12"/>
      <c r="MWF37" s="12"/>
      <c r="MWG37" s="12"/>
      <c r="MWH37" s="12"/>
      <c r="MWI37" s="12"/>
      <c r="MWJ37" s="12"/>
      <c r="MWK37" s="12"/>
      <c r="MWL37" s="12"/>
      <c r="MWM37" s="12"/>
      <c r="MWN37" s="12"/>
      <c r="MWO37" s="12"/>
      <c r="MWP37" s="12"/>
      <c r="MWQ37" s="12"/>
      <c r="MWR37" s="12"/>
      <c r="MWS37" s="12"/>
      <c r="MWT37" s="12"/>
      <c r="MWU37" s="12"/>
      <c r="MWV37" s="12"/>
      <c r="MWW37" s="12"/>
      <c r="MWX37" s="12"/>
      <c r="MWY37" s="12"/>
      <c r="MWZ37" s="12"/>
      <c r="MXA37" s="12"/>
      <c r="MXB37" s="12"/>
      <c r="MXC37" s="12"/>
      <c r="MXD37" s="12"/>
      <c r="MXE37" s="12"/>
      <c r="MXF37" s="12"/>
      <c r="MXG37" s="12"/>
      <c r="MXH37" s="12"/>
      <c r="MXI37" s="12"/>
      <c r="MXJ37" s="12"/>
      <c r="MXK37" s="12"/>
      <c r="MXL37" s="12"/>
      <c r="MXM37" s="12"/>
      <c r="MXN37" s="12"/>
      <c r="MXO37" s="12"/>
      <c r="MXP37" s="12"/>
      <c r="MXQ37" s="12"/>
      <c r="MXR37" s="12"/>
      <c r="MXS37" s="12"/>
      <c r="MXT37" s="12"/>
      <c r="MXU37" s="12"/>
      <c r="MXV37" s="12"/>
      <c r="MXW37" s="12"/>
      <c r="MXX37" s="12"/>
      <c r="MXY37" s="12"/>
      <c r="MXZ37" s="12"/>
      <c r="MYA37" s="12"/>
      <c r="MYB37" s="12"/>
      <c r="MYC37" s="12"/>
      <c r="MYD37" s="12"/>
      <c r="MYE37" s="12"/>
      <c r="MYF37" s="12"/>
      <c r="MYG37" s="12"/>
      <c r="MYH37" s="12"/>
      <c r="MYI37" s="12"/>
      <c r="MYJ37" s="12"/>
      <c r="MYK37" s="12"/>
      <c r="MYL37" s="12"/>
      <c r="MYM37" s="12"/>
      <c r="MYN37" s="12"/>
      <c r="MYO37" s="12"/>
      <c r="MYP37" s="12"/>
      <c r="MYQ37" s="12"/>
      <c r="MYR37" s="12"/>
      <c r="MYS37" s="12"/>
      <c r="MYT37" s="12"/>
      <c r="MYU37" s="12"/>
      <c r="MYV37" s="12"/>
      <c r="MYW37" s="12"/>
      <c r="MYX37" s="12"/>
      <c r="MYY37" s="12"/>
      <c r="MYZ37" s="12"/>
      <c r="MZA37" s="12"/>
      <c r="MZB37" s="12"/>
      <c r="MZC37" s="12"/>
      <c r="MZD37" s="12"/>
      <c r="MZE37" s="12"/>
      <c r="MZF37" s="12"/>
      <c r="MZG37" s="12"/>
      <c r="MZH37" s="12"/>
      <c r="MZI37" s="12"/>
      <c r="MZJ37" s="12"/>
      <c r="MZK37" s="12"/>
      <c r="MZL37" s="12"/>
      <c r="MZM37" s="12"/>
      <c r="MZN37" s="12"/>
      <c r="MZO37" s="12"/>
      <c r="MZP37" s="12"/>
      <c r="MZQ37" s="12"/>
      <c r="MZR37" s="12"/>
      <c r="MZS37" s="12"/>
      <c r="MZT37" s="12"/>
      <c r="MZU37" s="12"/>
      <c r="MZV37" s="12"/>
      <c r="MZW37" s="12"/>
      <c r="MZX37" s="12"/>
      <c r="MZY37" s="12"/>
      <c r="MZZ37" s="12"/>
      <c r="NAA37" s="12"/>
      <c r="NAB37" s="12"/>
      <c r="NAC37" s="12"/>
      <c r="NAD37" s="12"/>
      <c r="NAE37" s="12"/>
      <c r="NAF37" s="12"/>
      <c r="NAG37" s="12"/>
      <c r="NAH37" s="12"/>
      <c r="NAI37" s="12"/>
      <c r="NAJ37" s="12"/>
      <c r="NAK37" s="12"/>
      <c r="NAL37" s="12"/>
      <c r="NAM37" s="12"/>
      <c r="NAN37" s="12"/>
      <c r="NAO37" s="12"/>
      <c r="NAP37" s="12"/>
      <c r="NAQ37" s="12"/>
      <c r="NAR37" s="12"/>
      <c r="NAS37" s="12"/>
      <c r="NAT37" s="12"/>
      <c r="NAU37" s="12"/>
      <c r="NAV37" s="12"/>
      <c r="NAW37" s="12"/>
      <c r="NAX37" s="12"/>
      <c r="NAY37" s="12"/>
      <c r="NAZ37" s="12"/>
      <c r="NBA37" s="12"/>
      <c r="NBB37" s="12"/>
      <c r="NBC37" s="12"/>
      <c r="NBD37" s="12"/>
      <c r="NBE37" s="12"/>
      <c r="NBF37" s="12"/>
      <c r="NBG37" s="12"/>
      <c r="NBH37" s="12"/>
      <c r="NBI37" s="12"/>
      <c r="NBJ37" s="12"/>
      <c r="NBK37" s="12"/>
      <c r="NBL37" s="12"/>
      <c r="NBM37" s="12"/>
      <c r="NBN37" s="12"/>
      <c r="NBO37" s="12"/>
      <c r="NBP37" s="12"/>
      <c r="NBQ37" s="12"/>
      <c r="NBR37" s="12"/>
      <c r="NBS37" s="12"/>
      <c r="NBT37" s="12"/>
      <c r="NBU37" s="12"/>
      <c r="NBV37" s="12"/>
      <c r="NBW37" s="12"/>
      <c r="NBX37" s="12"/>
      <c r="NBY37" s="12"/>
      <c r="NBZ37" s="12"/>
      <c r="NCA37" s="12"/>
      <c r="NCB37" s="12"/>
      <c r="NCC37" s="12"/>
      <c r="NCD37" s="12"/>
      <c r="NCE37" s="12"/>
      <c r="NCF37" s="12"/>
      <c r="NCG37" s="12"/>
      <c r="NCH37" s="12"/>
      <c r="NCI37" s="12"/>
      <c r="NCJ37" s="12"/>
      <c r="NCK37" s="12"/>
      <c r="NCL37" s="12"/>
      <c r="NCM37" s="12"/>
      <c r="NCN37" s="12"/>
      <c r="NCO37" s="12"/>
      <c r="NCP37" s="12"/>
      <c r="NCQ37" s="12"/>
      <c r="NCR37" s="12"/>
      <c r="NCS37" s="12"/>
      <c r="NCT37" s="12"/>
      <c r="NCU37" s="12"/>
      <c r="NCV37" s="12"/>
      <c r="NCW37" s="12"/>
      <c r="NCX37" s="12"/>
      <c r="NCY37" s="12"/>
      <c r="NCZ37" s="12"/>
      <c r="NDA37" s="12"/>
      <c r="NDB37" s="12"/>
      <c r="NDC37" s="12"/>
      <c r="NDD37" s="12"/>
      <c r="NDE37" s="12"/>
      <c r="NDF37" s="12"/>
      <c r="NDG37" s="12"/>
      <c r="NDH37" s="12"/>
      <c r="NDI37" s="12"/>
      <c r="NDJ37" s="12"/>
      <c r="NDK37" s="12"/>
      <c r="NDL37" s="12"/>
      <c r="NDM37" s="12"/>
      <c r="NDN37" s="12"/>
      <c r="NDO37" s="12"/>
      <c r="NDP37" s="12"/>
      <c r="NDQ37" s="12"/>
      <c r="NDR37" s="12"/>
      <c r="NDS37" s="12"/>
      <c r="NDT37" s="12"/>
      <c r="NDU37" s="12"/>
      <c r="NDV37" s="12"/>
      <c r="NDW37" s="12"/>
      <c r="NDX37" s="12"/>
      <c r="NDY37" s="12"/>
      <c r="NDZ37" s="12"/>
      <c r="NEA37" s="12"/>
      <c r="NEB37" s="12"/>
      <c r="NEC37" s="12"/>
      <c r="NED37" s="12"/>
      <c r="NEE37" s="12"/>
      <c r="NEF37" s="12"/>
      <c r="NEG37" s="12"/>
      <c r="NEH37" s="12"/>
      <c r="NEI37" s="12"/>
      <c r="NEJ37" s="12"/>
      <c r="NEK37" s="12"/>
      <c r="NEL37" s="12"/>
      <c r="NEM37" s="12"/>
      <c r="NEN37" s="12"/>
      <c r="NEO37" s="12"/>
      <c r="NEP37" s="12"/>
      <c r="NEQ37" s="12"/>
      <c r="NER37" s="12"/>
      <c r="NES37" s="12"/>
      <c r="NET37" s="12"/>
      <c r="NEU37" s="12"/>
      <c r="NEV37" s="12"/>
      <c r="NEW37" s="12"/>
      <c r="NEX37" s="12"/>
      <c r="NEY37" s="12"/>
      <c r="NEZ37" s="12"/>
      <c r="NFA37" s="12"/>
      <c r="NFB37" s="12"/>
      <c r="NFC37" s="12"/>
      <c r="NFD37" s="12"/>
      <c r="NFE37" s="12"/>
      <c r="NFF37" s="12"/>
      <c r="NFG37" s="12"/>
      <c r="NFH37" s="12"/>
      <c r="NFI37" s="12"/>
      <c r="NFJ37" s="12"/>
      <c r="NFK37" s="12"/>
      <c r="NFL37" s="12"/>
      <c r="NFM37" s="12"/>
      <c r="NFN37" s="12"/>
      <c r="NFO37" s="12"/>
      <c r="NFP37" s="12"/>
      <c r="NFQ37" s="12"/>
      <c r="NFR37" s="12"/>
      <c r="NFS37" s="12"/>
      <c r="NFT37" s="12"/>
      <c r="NFU37" s="12"/>
      <c r="NFV37" s="12"/>
      <c r="NFW37" s="12"/>
      <c r="NFX37" s="12"/>
      <c r="NFY37" s="12"/>
      <c r="NFZ37" s="12"/>
      <c r="NGA37" s="12"/>
      <c r="NGB37" s="12"/>
      <c r="NGC37" s="12"/>
      <c r="NGD37" s="12"/>
      <c r="NGE37" s="12"/>
      <c r="NGF37" s="12"/>
      <c r="NGG37" s="12"/>
      <c r="NGH37" s="12"/>
      <c r="NGI37" s="12"/>
      <c r="NGJ37" s="12"/>
      <c r="NGK37" s="12"/>
      <c r="NGL37" s="12"/>
      <c r="NGM37" s="12"/>
      <c r="NGN37" s="12"/>
      <c r="NGO37" s="12"/>
      <c r="NGP37" s="12"/>
      <c r="NGQ37" s="12"/>
      <c r="NGR37" s="12"/>
      <c r="NGS37" s="12"/>
      <c r="NGT37" s="12"/>
      <c r="NGU37" s="12"/>
      <c r="NGV37" s="12"/>
      <c r="NGW37" s="12"/>
      <c r="NGX37" s="12"/>
      <c r="NGY37" s="12"/>
      <c r="NGZ37" s="12"/>
      <c r="NHA37" s="12"/>
      <c r="NHB37" s="12"/>
      <c r="NHC37" s="12"/>
      <c r="NHD37" s="12"/>
      <c r="NHE37" s="12"/>
      <c r="NHF37" s="12"/>
      <c r="NHG37" s="12"/>
      <c r="NHH37" s="12"/>
      <c r="NHI37" s="12"/>
      <c r="NHJ37" s="12"/>
      <c r="NHK37" s="12"/>
      <c r="NHL37" s="12"/>
      <c r="NHM37" s="12"/>
      <c r="NHN37" s="12"/>
      <c r="NHO37" s="12"/>
      <c r="NHP37" s="12"/>
      <c r="NHQ37" s="12"/>
      <c r="NHR37" s="12"/>
      <c r="NHS37" s="12"/>
      <c r="NHT37" s="12"/>
      <c r="NHU37" s="12"/>
      <c r="NHV37" s="12"/>
      <c r="NHW37" s="12"/>
      <c r="NHX37" s="12"/>
      <c r="NHY37" s="12"/>
      <c r="NHZ37" s="12"/>
      <c r="NIA37" s="12"/>
      <c r="NIB37" s="12"/>
      <c r="NIC37" s="12"/>
      <c r="NID37" s="12"/>
      <c r="NIE37" s="12"/>
      <c r="NIF37" s="12"/>
      <c r="NIG37" s="12"/>
      <c r="NIH37" s="12"/>
      <c r="NII37" s="12"/>
      <c r="NIJ37" s="12"/>
      <c r="NIK37" s="12"/>
      <c r="NIL37" s="12"/>
      <c r="NIM37" s="12"/>
      <c r="NIN37" s="12"/>
      <c r="NIO37" s="12"/>
      <c r="NIP37" s="12"/>
      <c r="NIQ37" s="12"/>
      <c r="NIR37" s="12"/>
      <c r="NIS37" s="12"/>
      <c r="NIT37" s="12"/>
      <c r="NIU37" s="12"/>
      <c r="NIV37" s="12"/>
      <c r="NIW37" s="12"/>
      <c r="NIX37" s="12"/>
      <c r="NIY37" s="12"/>
      <c r="NIZ37" s="12"/>
      <c r="NJA37" s="12"/>
      <c r="NJB37" s="12"/>
      <c r="NJC37" s="12"/>
      <c r="NJD37" s="12"/>
      <c r="NJE37" s="12"/>
      <c r="NJF37" s="12"/>
      <c r="NJG37" s="12"/>
      <c r="NJH37" s="12"/>
      <c r="NJI37" s="12"/>
      <c r="NJJ37" s="12"/>
      <c r="NJK37" s="12"/>
      <c r="NJL37" s="12"/>
      <c r="NJM37" s="12"/>
      <c r="NJN37" s="12"/>
      <c r="NJO37" s="12"/>
      <c r="NJP37" s="12"/>
      <c r="NJQ37" s="12"/>
      <c r="NJR37" s="12"/>
      <c r="NJS37" s="12"/>
      <c r="NJT37" s="12"/>
      <c r="NJU37" s="12"/>
      <c r="NJV37" s="12"/>
      <c r="NJW37" s="12"/>
      <c r="NJX37" s="12"/>
      <c r="NJY37" s="12"/>
      <c r="NJZ37" s="12"/>
      <c r="NKA37" s="12"/>
      <c r="NKB37" s="12"/>
      <c r="NKC37" s="12"/>
      <c r="NKD37" s="12"/>
      <c r="NKE37" s="12"/>
      <c r="NKF37" s="12"/>
      <c r="NKG37" s="12"/>
      <c r="NKH37" s="12"/>
      <c r="NKI37" s="12"/>
      <c r="NKJ37" s="12"/>
      <c r="NKK37" s="12"/>
      <c r="NKL37" s="12"/>
      <c r="NKM37" s="12"/>
      <c r="NKN37" s="12"/>
      <c r="NKO37" s="12"/>
      <c r="NKP37" s="12"/>
      <c r="NKQ37" s="12"/>
      <c r="NKR37" s="12"/>
      <c r="NKS37" s="12"/>
      <c r="NKT37" s="12"/>
      <c r="NKU37" s="12"/>
      <c r="NKV37" s="12"/>
      <c r="NKW37" s="12"/>
      <c r="NKX37" s="12"/>
      <c r="NKY37" s="12"/>
      <c r="NKZ37" s="12"/>
      <c r="NLA37" s="12"/>
      <c r="NLB37" s="12"/>
      <c r="NLC37" s="12"/>
      <c r="NLD37" s="12"/>
      <c r="NLE37" s="12"/>
      <c r="NLF37" s="12"/>
      <c r="NLG37" s="12"/>
      <c r="NLH37" s="12"/>
      <c r="NLI37" s="12"/>
      <c r="NLJ37" s="12"/>
      <c r="NLK37" s="12"/>
      <c r="NLL37" s="12"/>
      <c r="NLM37" s="12"/>
      <c r="NLN37" s="12"/>
      <c r="NLO37" s="12"/>
      <c r="NLP37" s="12"/>
      <c r="NLQ37" s="12"/>
      <c r="NLR37" s="12"/>
      <c r="NLS37" s="12"/>
      <c r="NLT37" s="12"/>
      <c r="NLU37" s="12"/>
      <c r="NLV37" s="12"/>
      <c r="NLW37" s="12"/>
      <c r="NLX37" s="12"/>
      <c r="NLY37" s="12"/>
      <c r="NLZ37" s="12"/>
      <c r="NMA37" s="12"/>
      <c r="NMB37" s="12"/>
      <c r="NMC37" s="12"/>
      <c r="NMD37" s="12"/>
      <c r="NME37" s="12"/>
      <c r="NMF37" s="12"/>
      <c r="NMG37" s="12"/>
      <c r="NMH37" s="12"/>
      <c r="NMI37" s="12"/>
      <c r="NMJ37" s="12"/>
      <c r="NMK37" s="12"/>
      <c r="NML37" s="12"/>
      <c r="NMM37" s="12"/>
      <c r="NMN37" s="12"/>
      <c r="NMO37" s="12"/>
      <c r="NMP37" s="12"/>
      <c r="NMQ37" s="12"/>
      <c r="NMR37" s="12"/>
      <c r="NMS37" s="12"/>
      <c r="NMT37" s="12"/>
      <c r="NMU37" s="12"/>
      <c r="NMV37" s="12"/>
      <c r="NMW37" s="12"/>
      <c r="NMX37" s="12"/>
      <c r="NMY37" s="12"/>
      <c r="NMZ37" s="12"/>
      <c r="NNA37" s="12"/>
      <c r="NNB37" s="12"/>
      <c r="NNC37" s="12"/>
      <c r="NND37" s="12"/>
      <c r="NNE37" s="12"/>
      <c r="NNF37" s="12"/>
      <c r="NNG37" s="12"/>
      <c r="NNH37" s="12"/>
      <c r="NNI37" s="12"/>
      <c r="NNJ37" s="12"/>
      <c r="NNK37" s="12"/>
      <c r="NNL37" s="12"/>
      <c r="NNM37" s="12"/>
      <c r="NNN37" s="12"/>
      <c r="NNO37" s="12"/>
      <c r="NNP37" s="12"/>
      <c r="NNQ37" s="12"/>
      <c r="NNR37" s="12"/>
      <c r="NNS37" s="12"/>
      <c r="NNT37" s="12"/>
      <c r="NNU37" s="12"/>
      <c r="NNV37" s="12"/>
      <c r="NNW37" s="12"/>
      <c r="NNX37" s="12"/>
      <c r="NNY37" s="12"/>
      <c r="NNZ37" s="12"/>
      <c r="NOA37" s="12"/>
      <c r="NOB37" s="12"/>
      <c r="NOC37" s="12"/>
      <c r="NOD37" s="12"/>
      <c r="NOE37" s="12"/>
      <c r="NOF37" s="12"/>
      <c r="NOG37" s="12"/>
      <c r="NOH37" s="12"/>
      <c r="NOI37" s="12"/>
      <c r="NOJ37" s="12"/>
      <c r="NOK37" s="12"/>
      <c r="NOL37" s="12"/>
      <c r="NOM37" s="12"/>
      <c r="NON37" s="12"/>
      <c r="NOO37" s="12"/>
      <c r="NOP37" s="12"/>
      <c r="NOQ37" s="12"/>
      <c r="NOR37" s="12"/>
      <c r="NOS37" s="12"/>
      <c r="NOT37" s="12"/>
      <c r="NOU37" s="12"/>
      <c r="NOV37" s="12"/>
      <c r="NOW37" s="12"/>
      <c r="NOX37" s="12"/>
      <c r="NOY37" s="12"/>
      <c r="NOZ37" s="12"/>
      <c r="NPA37" s="12"/>
      <c r="NPB37" s="12"/>
      <c r="NPC37" s="12"/>
      <c r="NPD37" s="12"/>
      <c r="NPE37" s="12"/>
      <c r="NPF37" s="12"/>
      <c r="NPG37" s="12"/>
      <c r="NPH37" s="12"/>
      <c r="NPI37" s="12"/>
      <c r="NPJ37" s="12"/>
      <c r="NPK37" s="12"/>
      <c r="NPL37" s="12"/>
      <c r="NPM37" s="12"/>
      <c r="NPN37" s="12"/>
      <c r="NPO37" s="12"/>
      <c r="NPP37" s="12"/>
      <c r="NPQ37" s="12"/>
      <c r="NPR37" s="12"/>
      <c r="NPS37" s="12"/>
      <c r="NPT37" s="12"/>
      <c r="NPU37" s="12"/>
      <c r="NPV37" s="12"/>
      <c r="NPW37" s="12"/>
      <c r="NPX37" s="12"/>
      <c r="NPY37" s="12"/>
      <c r="NPZ37" s="12"/>
      <c r="NQA37" s="12"/>
      <c r="NQB37" s="12"/>
      <c r="NQC37" s="12"/>
      <c r="NQD37" s="12"/>
      <c r="NQE37" s="12"/>
      <c r="NQF37" s="12"/>
      <c r="NQG37" s="12"/>
      <c r="NQH37" s="12"/>
      <c r="NQI37" s="12"/>
      <c r="NQJ37" s="12"/>
      <c r="NQK37" s="12"/>
      <c r="NQL37" s="12"/>
      <c r="NQM37" s="12"/>
      <c r="NQN37" s="12"/>
      <c r="NQO37" s="12"/>
      <c r="NQP37" s="12"/>
      <c r="NQQ37" s="12"/>
      <c r="NQR37" s="12"/>
      <c r="NQS37" s="12"/>
      <c r="NQT37" s="12"/>
      <c r="NQU37" s="12"/>
      <c r="NQV37" s="12"/>
      <c r="NQW37" s="12"/>
      <c r="NQX37" s="12"/>
      <c r="NQY37" s="12"/>
      <c r="NQZ37" s="12"/>
      <c r="NRA37" s="12"/>
      <c r="NRB37" s="12"/>
      <c r="NRC37" s="12"/>
      <c r="NRD37" s="12"/>
      <c r="NRE37" s="12"/>
      <c r="NRF37" s="12"/>
      <c r="NRG37" s="12"/>
      <c r="NRH37" s="12"/>
      <c r="NRI37" s="12"/>
      <c r="NRJ37" s="12"/>
      <c r="NRK37" s="12"/>
      <c r="NRL37" s="12"/>
      <c r="NRM37" s="12"/>
      <c r="NRN37" s="12"/>
      <c r="NRO37" s="12"/>
      <c r="NRP37" s="12"/>
      <c r="NRQ37" s="12"/>
      <c r="NRR37" s="12"/>
      <c r="NRS37" s="12"/>
      <c r="NRT37" s="12"/>
      <c r="NRU37" s="12"/>
      <c r="NRV37" s="12"/>
      <c r="NRW37" s="12"/>
      <c r="NRX37" s="12"/>
      <c r="NRY37" s="12"/>
      <c r="NRZ37" s="12"/>
      <c r="NSA37" s="12"/>
      <c r="NSB37" s="12"/>
      <c r="NSC37" s="12"/>
      <c r="NSD37" s="12"/>
      <c r="NSE37" s="12"/>
      <c r="NSF37" s="12"/>
      <c r="NSG37" s="12"/>
      <c r="NSH37" s="12"/>
      <c r="NSI37" s="12"/>
      <c r="NSJ37" s="12"/>
      <c r="NSK37" s="12"/>
      <c r="NSL37" s="12"/>
      <c r="NSM37" s="12"/>
      <c r="NSN37" s="12"/>
      <c r="NSO37" s="12"/>
      <c r="NSP37" s="12"/>
      <c r="NSQ37" s="12"/>
      <c r="NSR37" s="12"/>
      <c r="NSS37" s="12"/>
      <c r="NST37" s="12"/>
      <c r="NSU37" s="12"/>
      <c r="NSV37" s="12"/>
      <c r="NSW37" s="12"/>
      <c r="NSX37" s="12"/>
      <c r="NSY37" s="12"/>
      <c r="NSZ37" s="12"/>
      <c r="NTA37" s="12"/>
      <c r="NTB37" s="12"/>
      <c r="NTC37" s="12"/>
      <c r="NTD37" s="12"/>
      <c r="NTE37" s="12"/>
      <c r="NTF37" s="12"/>
      <c r="NTG37" s="12"/>
      <c r="NTH37" s="12"/>
      <c r="NTI37" s="12"/>
      <c r="NTJ37" s="12"/>
      <c r="NTK37" s="12"/>
      <c r="NTL37" s="12"/>
      <c r="NTM37" s="12"/>
      <c r="NTN37" s="12"/>
      <c r="NTO37" s="12"/>
      <c r="NTP37" s="12"/>
      <c r="NTQ37" s="12"/>
      <c r="NTR37" s="12"/>
      <c r="NTS37" s="12"/>
      <c r="NTT37" s="12"/>
      <c r="NTU37" s="12"/>
      <c r="NTV37" s="12"/>
      <c r="NTW37" s="12"/>
      <c r="NTX37" s="12"/>
      <c r="NTY37" s="12"/>
      <c r="NTZ37" s="12"/>
      <c r="NUA37" s="12"/>
      <c r="NUB37" s="12"/>
      <c r="NUC37" s="12"/>
      <c r="NUD37" s="12"/>
      <c r="NUE37" s="12"/>
      <c r="NUF37" s="12"/>
      <c r="NUG37" s="12"/>
      <c r="NUH37" s="12"/>
      <c r="NUI37" s="12"/>
      <c r="NUJ37" s="12"/>
      <c r="NUK37" s="12"/>
      <c r="NUL37" s="12"/>
      <c r="NUM37" s="12"/>
      <c r="NUN37" s="12"/>
      <c r="NUO37" s="12"/>
      <c r="NUP37" s="12"/>
      <c r="NUQ37" s="12"/>
      <c r="NUR37" s="12"/>
      <c r="NUS37" s="12"/>
      <c r="NUT37" s="12"/>
      <c r="NUU37" s="12"/>
      <c r="NUV37" s="12"/>
      <c r="NUW37" s="12"/>
      <c r="NUX37" s="12"/>
      <c r="NUY37" s="12"/>
      <c r="NUZ37" s="12"/>
      <c r="NVA37" s="12"/>
      <c r="NVB37" s="12"/>
      <c r="NVC37" s="12"/>
      <c r="NVD37" s="12"/>
      <c r="NVE37" s="12"/>
      <c r="NVF37" s="12"/>
      <c r="NVG37" s="12"/>
      <c r="NVH37" s="12"/>
      <c r="NVI37" s="12"/>
      <c r="NVJ37" s="12"/>
      <c r="NVK37" s="12"/>
      <c r="NVL37" s="12"/>
      <c r="NVM37" s="12"/>
      <c r="NVN37" s="12"/>
      <c r="NVO37" s="12"/>
      <c r="NVP37" s="12"/>
      <c r="NVQ37" s="12"/>
      <c r="NVR37" s="12"/>
      <c r="NVS37" s="12"/>
      <c r="NVT37" s="12"/>
      <c r="NVU37" s="12"/>
      <c r="NVV37" s="12"/>
      <c r="NVW37" s="12"/>
      <c r="NVX37" s="12"/>
      <c r="NVY37" s="12"/>
      <c r="NVZ37" s="12"/>
      <c r="NWA37" s="12"/>
      <c r="NWB37" s="12"/>
      <c r="NWC37" s="12"/>
      <c r="NWD37" s="12"/>
      <c r="NWE37" s="12"/>
      <c r="NWF37" s="12"/>
      <c r="NWG37" s="12"/>
      <c r="NWH37" s="12"/>
      <c r="NWI37" s="12"/>
      <c r="NWJ37" s="12"/>
      <c r="NWK37" s="12"/>
      <c r="NWL37" s="12"/>
      <c r="NWM37" s="12"/>
      <c r="NWN37" s="12"/>
      <c r="NWO37" s="12"/>
      <c r="NWP37" s="12"/>
      <c r="NWQ37" s="12"/>
      <c r="NWR37" s="12"/>
      <c r="NWS37" s="12"/>
      <c r="NWT37" s="12"/>
      <c r="NWU37" s="12"/>
      <c r="NWV37" s="12"/>
      <c r="NWW37" s="12"/>
      <c r="NWX37" s="12"/>
      <c r="NWY37" s="12"/>
      <c r="NWZ37" s="12"/>
      <c r="NXA37" s="12"/>
      <c r="NXB37" s="12"/>
      <c r="NXC37" s="12"/>
      <c r="NXD37" s="12"/>
      <c r="NXE37" s="12"/>
      <c r="NXF37" s="12"/>
      <c r="NXG37" s="12"/>
      <c r="NXH37" s="12"/>
      <c r="NXI37" s="12"/>
      <c r="NXJ37" s="12"/>
      <c r="NXK37" s="12"/>
      <c r="NXL37" s="12"/>
      <c r="NXM37" s="12"/>
      <c r="NXN37" s="12"/>
      <c r="NXO37" s="12"/>
      <c r="NXP37" s="12"/>
      <c r="NXQ37" s="12"/>
      <c r="NXR37" s="12"/>
      <c r="NXS37" s="12"/>
      <c r="NXT37" s="12"/>
      <c r="NXU37" s="12"/>
      <c r="NXV37" s="12"/>
      <c r="NXW37" s="12"/>
      <c r="NXX37" s="12"/>
      <c r="NXY37" s="12"/>
      <c r="NXZ37" s="12"/>
      <c r="NYA37" s="12"/>
      <c r="NYB37" s="12"/>
      <c r="NYC37" s="12"/>
      <c r="NYD37" s="12"/>
      <c r="NYE37" s="12"/>
      <c r="NYF37" s="12"/>
      <c r="NYG37" s="12"/>
      <c r="NYH37" s="12"/>
      <c r="NYI37" s="12"/>
      <c r="NYJ37" s="12"/>
      <c r="NYK37" s="12"/>
      <c r="NYL37" s="12"/>
      <c r="NYM37" s="12"/>
      <c r="NYN37" s="12"/>
      <c r="NYO37" s="12"/>
      <c r="NYP37" s="12"/>
      <c r="NYQ37" s="12"/>
      <c r="NYR37" s="12"/>
      <c r="NYS37" s="12"/>
      <c r="NYT37" s="12"/>
      <c r="NYU37" s="12"/>
      <c r="NYV37" s="12"/>
      <c r="NYW37" s="12"/>
      <c r="NYX37" s="12"/>
      <c r="NYY37" s="12"/>
      <c r="NYZ37" s="12"/>
      <c r="NZA37" s="12"/>
      <c r="NZB37" s="12"/>
      <c r="NZC37" s="12"/>
      <c r="NZD37" s="12"/>
      <c r="NZE37" s="12"/>
      <c r="NZF37" s="12"/>
      <c r="NZG37" s="12"/>
      <c r="NZH37" s="12"/>
      <c r="NZI37" s="12"/>
      <c r="NZJ37" s="12"/>
      <c r="NZK37" s="12"/>
      <c r="NZL37" s="12"/>
      <c r="NZM37" s="12"/>
      <c r="NZN37" s="12"/>
      <c r="NZO37" s="12"/>
      <c r="NZP37" s="12"/>
      <c r="NZQ37" s="12"/>
      <c r="NZR37" s="12"/>
      <c r="NZS37" s="12"/>
      <c r="NZT37" s="12"/>
      <c r="NZU37" s="12"/>
      <c r="NZV37" s="12"/>
      <c r="NZW37" s="12"/>
      <c r="NZX37" s="12"/>
      <c r="NZY37" s="12"/>
      <c r="NZZ37" s="12"/>
      <c r="OAA37" s="12"/>
      <c r="OAB37" s="12"/>
      <c r="OAC37" s="12"/>
      <c r="OAD37" s="12"/>
      <c r="OAE37" s="12"/>
      <c r="OAF37" s="12"/>
      <c r="OAG37" s="12"/>
      <c r="OAH37" s="12"/>
      <c r="OAI37" s="12"/>
      <c r="OAJ37" s="12"/>
      <c r="OAK37" s="12"/>
      <c r="OAL37" s="12"/>
      <c r="OAM37" s="12"/>
      <c r="OAN37" s="12"/>
      <c r="OAO37" s="12"/>
      <c r="OAP37" s="12"/>
      <c r="OAQ37" s="12"/>
      <c r="OAR37" s="12"/>
      <c r="OAS37" s="12"/>
      <c r="OAT37" s="12"/>
      <c r="OAU37" s="12"/>
      <c r="OAV37" s="12"/>
      <c r="OAW37" s="12"/>
      <c r="OAX37" s="12"/>
      <c r="OAY37" s="12"/>
      <c r="OAZ37" s="12"/>
      <c r="OBA37" s="12"/>
      <c r="OBB37" s="12"/>
      <c r="OBC37" s="12"/>
      <c r="OBD37" s="12"/>
      <c r="OBE37" s="12"/>
      <c r="OBF37" s="12"/>
      <c r="OBG37" s="12"/>
      <c r="OBH37" s="12"/>
      <c r="OBI37" s="12"/>
      <c r="OBJ37" s="12"/>
      <c r="OBK37" s="12"/>
      <c r="OBL37" s="12"/>
      <c r="OBM37" s="12"/>
      <c r="OBN37" s="12"/>
      <c r="OBO37" s="12"/>
      <c r="OBP37" s="12"/>
      <c r="OBQ37" s="12"/>
      <c r="OBR37" s="12"/>
      <c r="OBS37" s="12"/>
      <c r="OBT37" s="12"/>
      <c r="OBU37" s="12"/>
      <c r="OBV37" s="12"/>
      <c r="OBW37" s="12"/>
      <c r="OBX37" s="12"/>
      <c r="OBY37" s="12"/>
      <c r="OBZ37" s="12"/>
      <c r="OCA37" s="12"/>
      <c r="OCB37" s="12"/>
      <c r="OCC37" s="12"/>
      <c r="OCD37" s="12"/>
      <c r="OCE37" s="12"/>
      <c r="OCF37" s="12"/>
      <c r="OCG37" s="12"/>
      <c r="OCH37" s="12"/>
      <c r="OCI37" s="12"/>
      <c r="OCJ37" s="12"/>
      <c r="OCK37" s="12"/>
      <c r="OCL37" s="12"/>
      <c r="OCM37" s="12"/>
      <c r="OCN37" s="12"/>
      <c r="OCO37" s="12"/>
      <c r="OCP37" s="12"/>
      <c r="OCQ37" s="12"/>
      <c r="OCR37" s="12"/>
      <c r="OCS37" s="12"/>
      <c r="OCT37" s="12"/>
      <c r="OCU37" s="12"/>
      <c r="OCV37" s="12"/>
      <c r="OCW37" s="12"/>
      <c r="OCX37" s="12"/>
      <c r="OCY37" s="12"/>
      <c r="OCZ37" s="12"/>
      <c r="ODA37" s="12"/>
      <c r="ODB37" s="12"/>
      <c r="ODC37" s="12"/>
      <c r="ODD37" s="12"/>
      <c r="ODE37" s="12"/>
      <c r="ODF37" s="12"/>
      <c r="ODG37" s="12"/>
      <c r="ODH37" s="12"/>
      <c r="ODI37" s="12"/>
      <c r="ODJ37" s="12"/>
      <c r="ODK37" s="12"/>
      <c r="ODL37" s="12"/>
      <c r="ODM37" s="12"/>
      <c r="ODN37" s="12"/>
      <c r="ODO37" s="12"/>
      <c r="ODP37" s="12"/>
      <c r="ODQ37" s="12"/>
      <c r="ODR37" s="12"/>
      <c r="ODS37" s="12"/>
      <c r="ODT37" s="12"/>
      <c r="ODU37" s="12"/>
      <c r="ODV37" s="12"/>
      <c r="ODW37" s="12"/>
      <c r="ODX37" s="12"/>
      <c r="ODY37" s="12"/>
      <c r="ODZ37" s="12"/>
      <c r="OEA37" s="12"/>
      <c r="OEB37" s="12"/>
      <c r="OEC37" s="12"/>
      <c r="OED37" s="12"/>
      <c r="OEE37" s="12"/>
      <c r="OEF37" s="12"/>
      <c r="OEG37" s="12"/>
      <c r="OEH37" s="12"/>
      <c r="OEI37" s="12"/>
      <c r="OEJ37" s="12"/>
      <c r="OEK37" s="12"/>
      <c r="OEL37" s="12"/>
      <c r="OEM37" s="12"/>
      <c r="OEN37" s="12"/>
      <c r="OEO37" s="12"/>
      <c r="OEP37" s="12"/>
      <c r="OEQ37" s="12"/>
      <c r="OER37" s="12"/>
      <c r="OES37" s="12"/>
      <c r="OET37" s="12"/>
      <c r="OEU37" s="12"/>
      <c r="OEV37" s="12"/>
      <c r="OEW37" s="12"/>
      <c r="OEX37" s="12"/>
      <c r="OEY37" s="12"/>
      <c r="OEZ37" s="12"/>
      <c r="OFA37" s="12"/>
      <c r="OFB37" s="12"/>
      <c r="OFC37" s="12"/>
      <c r="OFD37" s="12"/>
      <c r="OFE37" s="12"/>
      <c r="OFF37" s="12"/>
      <c r="OFG37" s="12"/>
      <c r="OFH37" s="12"/>
      <c r="OFI37" s="12"/>
      <c r="OFJ37" s="12"/>
      <c r="OFK37" s="12"/>
      <c r="OFL37" s="12"/>
      <c r="OFM37" s="12"/>
      <c r="OFN37" s="12"/>
      <c r="OFO37" s="12"/>
      <c r="OFP37" s="12"/>
      <c r="OFQ37" s="12"/>
      <c r="OFR37" s="12"/>
      <c r="OFS37" s="12"/>
      <c r="OFT37" s="12"/>
      <c r="OFU37" s="12"/>
      <c r="OFV37" s="12"/>
      <c r="OFW37" s="12"/>
      <c r="OFX37" s="12"/>
      <c r="OFY37" s="12"/>
      <c r="OFZ37" s="12"/>
      <c r="OGA37" s="12"/>
      <c r="OGB37" s="12"/>
      <c r="OGC37" s="12"/>
      <c r="OGD37" s="12"/>
      <c r="OGE37" s="12"/>
      <c r="OGF37" s="12"/>
      <c r="OGG37" s="12"/>
      <c r="OGH37" s="12"/>
      <c r="OGI37" s="12"/>
      <c r="OGJ37" s="12"/>
      <c r="OGK37" s="12"/>
      <c r="OGL37" s="12"/>
      <c r="OGM37" s="12"/>
      <c r="OGN37" s="12"/>
      <c r="OGO37" s="12"/>
      <c r="OGP37" s="12"/>
      <c r="OGQ37" s="12"/>
      <c r="OGR37" s="12"/>
      <c r="OGS37" s="12"/>
      <c r="OGT37" s="12"/>
      <c r="OGU37" s="12"/>
      <c r="OGV37" s="12"/>
      <c r="OGW37" s="12"/>
      <c r="OGX37" s="12"/>
      <c r="OGY37" s="12"/>
      <c r="OGZ37" s="12"/>
      <c r="OHA37" s="12"/>
      <c r="OHB37" s="12"/>
      <c r="OHC37" s="12"/>
      <c r="OHD37" s="12"/>
      <c r="OHE37" s="12"/>
      <c r="OHF37" s="12"/>
      <c r="OHG37" s="12"/>
      <c r="OHH37" s="12"/>
      <c r="OHI37" s="12"/>
      <c r="OHJ37" s="12"/>
      <c r="OHK37" s="12"/>
      <c r="OHL37" s="12"/>
      <c r="OHM37" s="12"/>
      <c r="OHN37" s="12"/>
      <c r="OHO37" s="12"/>
      <c r="OHP37" s="12"/>
      <c r="OHQ37" s="12"/>
      <c r="OHR37" s="12"/>
      <c r="OHS37" s="12"/>
      <c r="OHT37" s="12"/>
      <c r="OHU37" s="12"/>
      <c r="OHV37" s="12"/>
      <c r="OHW37" s="12"/>
      <c r="OHX37" s="12"/>
      <c r="OHY37" s="12"/>
      <c r="OHZ37" s="12"/>
      <c r="OIA37" s="12"/>
      <c r="OIB37" s="12"/>
      <c r="OIC37" s="12"/>
      <c r="OID37" s="12"/>
      <c r="OIE37" s="12"/>
      <c r="OIF37" s="12"/>
      <c r="OIG37" s="12"/>
      <c r="OIH37" s="12"/>
      <c r="OII37" s="12"/>
      <c r="OIJ37" s="12"/>
      <c r="OIK37" s="12"/>
      <c r="OIL37" s="12"/>
      <c r="OIM37" s="12"/>
      <c r="OIN37" s="12"/>
      <c r="OIO37" s="12"/>
      <c r="OIP37" s="12"/>
      <c r="OIQ37" s="12"/>
      <c r="OIR37" s="12"/>
      <c r="OIS37" s="12"/>
      <c r="OIT37" s="12"/>
      <c r="OIU37" s="12"/>
      <c r="OIV37" s="12"/>
      <c r="OIW37" s="12"/>
      <c r="OIX37" s="12"/>
      <c r="OIY37" s="12"/>
      <c r="OIZ37" s="12"/>
      <c r="OJA37" s="12"/>
      <c r="OJB37" s="12"/>
      <c r="OJC37" s="12"/>
      <c r="OJD37" s="12"/>
      <c r="OJE37" s="12"/>
      <c r="OJF37" s="12"/>
      <c r="OJG37" s="12"/>
      <c r="OJH37" s="12"/>
      <c r="OJI37" s="12"/>
      <c r="OJJ37" s="12"/>
      <c r="OJK37" s="12"/>
      <c r="OJL37" s="12"/>
      <c r="OJM37" s="12"/>
      <c r="OJN37" s="12"/>
      <c r="OJO37" s="12"/>
      <c r="OJP37" s="12"/>
      <c r="OJQ37" s="12"/>
      <c r="OJR37" s="12"/>
      <c r="OJS37" s="12"/>
      <c r="OJT37" s="12"/>
      <c r="OJU37" s="12"/>
      <c r="OJV37" s="12"/>
      <c r="OJW37" s="12"/>
      <c r="OJX37" s="12"/>
      <c r="OJY37" s="12"/>
      <c r="OJZ37" s="12"/>
      <c r="OKA37" s="12"/>
      <c r="OKB37" s="12"/>
      <c r="OKC37" s="12"/>
      <c r="OKD37" s="12"/>
      <c r="OKE37" s="12"/>
      <c r="OKF37" s="12"/>
      <c r="OKG37" s="12"/>
      <c r="OKH37" s="12"/>
      <c r="OKI37" s="12"/>
      <c r="OKJ37" s="12"/>
      <c r="OKK37" s="12"/>
      <c r="OKL37" s="12"/>
      <c r="OKM37" s="12"/>
      <c r="OKN37" s="12"/>
      <c r="OKO37" s="12"/>
      <c r="OKP37" s="12"/>
      <c r="OKQ37" s="12"/>
      <c r="OKR37" s="12"/>
      <c r="OKS37" s="12"/>
      <c r="OKT37" s="12"/>
      <c r="OKU37" s="12"/>
      <c r="OKV37" s="12"/>
      <c r="OKW37" s="12"/>
      <c r="OKX37" s="12"/>
      <c r="OKY37" s="12"/>
      <c r="OKZ37" s="12"/>
      <c r="OLA37" s="12"/>
      <c r="OLB37" s="12"/>
      <c r="OLC37" s="12"/>
      <c r="OLD37" s="12"/>
      <c r="OLE37" s="12"/>
      <c r="OLF37" s="12"/>
      <c r="OLG37" s="12"/>
      <c r="OLH37" s="12"/>
      <c r="OLI37" s="12"/>
      <c r="OLJ37" s="12"/>
      <c r="OLK37" s="12"/>
      <c r="OLL37" s="12"/>
      <c r="OLM37" s="12"/>
      <c r="OLN37" s="12"/>
      <c r="OLO37" s="12"/>
      <c r="OLP37" s="12"/>
      <c r="OLQ37" s="12"/>
      <c r="OLR37" s="12"/>
      <c r="OLS37" s="12"/>
      <c r="OLT37" s="12"/>
      <c r="OLU37" s="12"/>
      <c r="OLV37" s="12"/>
      <c r="OLW37" s="12"/>
      <c r="OLX37" s="12"/>
      <c r="OLY37" s="12"/>
      <c r="OLZ37" s="12"/>
      <c r="OMA37" s="12"/>
      <c r="OMB37" s="12"/>
      <c r="OMC37" s="12"/>
      <c r="OMD37" s="12"/>
      <c r="OME37" s="12"/>
      <c r="OMF37" s="12"/>
      <c r="OMG37" s="12"/>
      <c r="OMH37" s="12"/>
      <c r="OMI37" s="12"/>
      <c r="OMJ37" s="12"/>
      <c r="OMK37" s="12"/>
      <c r="OML37" s="12"/>
      <c r="OMM37" s="12"/>
      <c r="OMN37" s="12"/>
      <c r="OMO37" s="12"/>
      <c r="OMP37" s="12"/>
      <c r="OMQ37" s="12"/>
      <c r="OMR37" s="12"/>
      <c r="OMS37" s="12"/>
      <c r="OMT37" s="12"/>
      <c r="OMU37" s="12"/>
      <c r="OMV37" s="12"/>
      <c r="OMW37" s="12"/>
      <c r="OMX37" s="12"/>
      <c r="OMY37" s="12"/>
      <c r="OMZ37" s="12"/>
      <c r="ONA37" s="12"/>
      <c r="ONB37" s="12"/>
      <c r="ONC37" s="12"/>
      <c r="OND37" s="12"/>
      <c r="ONE37" s="12"/>
      <c r="ONF37" s="12"/>
      <c r="ONG37" s="12"/>
      <c r="ONH37" s="12"/>
      <c r="ONI37" s="12"/>
      <c r="ONJ37" s="12"/>
      <c r="ONK37" s="12"/>
      <c r="ONL37" s="12"/>
      <c r="ONM37" s="12"/>
      <c r="ONN37" s="12"/>
      <c r="ONO37" s="12"/>
      <c r="ONP37" s="12"/>
      <c r="ONQ37" s="12"/>
      <c r="ONR37" s="12"/>
      <c r="ONS37" s="12"/>
      <c r="ONT37" s="12"/>
      <c r="ONU37" s="12"/>
      <c r="ONV37" s="12"/>
      <c r="ONW37" s="12"/>
      <c r="ONX37" s="12"/>
      <c r="ONY37" s="12"/>
      <c r="ONZ37" s="12"/>
      <c r="OOA37" s="12"/>
      <c r="OOB37" s="12"/>
      <c r="OOC37" s="12"/>
      <c r="OOD37" s="12"/>
      <c r="OOE37" s="12"/>
      <c r="OOF37" s="12"/>
      <c r="OOG37" s="12"/>
      <c r="OOH37" s="12"/>
      <c r="OOI37" s="12"/>
      <c r="OOJ37" s="12"/>
      <c r="OOK37" s="12"/>
      <c r="OOL37" s="12"/>
      <c r="OOM37" s="12"/>
      <c r="OON37" s="12"/>
      <c r="OOO37" s="12"/>
      <c r="OOP37" s="12"/>
      <c r="OOQ37" s="12"/>
      <c r="OOR37" s="12"/>
      <c r="OOS37" s="12"/>
      <c r="OOT37" s="12"/>
      <c r="OOU37" s="12"/>
      <c r="OOV37" s="12"/>
      <c r="OOW37" s="12"/>
      <c r="OOX37" s="12"/>
      <c r="OOY37" s="12"/>
      <c r="OOZ37" s="12"/>
      <c r="OPA37" s="12"/>
      <c r="OPB37" s="12"/>
      <c r="OPC37" s="12"/>
      <c r="OPD37" s="12"/>
      <c r="OPE37" s="12"/>
      <c r="OPF37" s="12"/>
      <c r="OPG37" s="12"/>
      <c r="OPH37" s="12"/>
      <c r="OPI37" s="12"/>
      <c r="OPJ37" s="12"/>
      <c r="OPK37" s="12"/>
      <c r="OPL37" s="12"/>
      <c r="OPM37" s="12"/>
      <c r="OPN37" s="12"/>
      <c r="OPO37" s="12"/>
      <c r="OPP37" s="12"/>
      <c r="OPQ37" s="12"/>
      <c r="OPR37" s="12"/>
      <c r="OPS37" s="12"/>
      <c r="OPT37" s="12"/>
      <c r="OPU37" s="12"/>
      <c r="OPV37" s="12"/>
      <c r="OPW37" s="12"/>
      <c r="OPX37" s="12"/>
      <c r="OPY37" s="12"/>
      <c r="OPZ37" s="12"/>
      <c r="OQA37" s="12"/>
      <c r="OQB37" s="12"/>
      <c r="OQC37" s="12"/>
      <c r="OQD37" s="12"/>
      <c r="OQE37" s="12"/>
      <c r="OQF37" s="12"/>
      <c r="OQG37" s="12"/>
      <c r="OQH37" s="12"/>
      <c r="OQI37" s="12"/>
      <c r="OQJ37" s="12"/>
      <c r="OQK37" s="12"/>
      <c r="OQL37" s="12"/>
      <c r="OQM37" s="12"/>
      <c r="OQN37" s="12"/>
      <c r="OQO37" s="12"/>
      <c r="OQP37" s="12"/>
      <c r="OQQ37" s="12"/>
      <c r="OQR37" s="12"/>
      <c r="OQS37" s="12"/>
      <c r="OQT37" s="12"/>
      <c r="OQU37" s="12"/>
      <c r="OQV37" s="12"/>
      <c r="OQW37" s="12"/>
      <c r="OQX37" s="12"/>
      <c r="OQY37" s="12"/>
      <c r="OQZ37" s="12"/>
      <c r="ORA37" s="12"/>
      <c r="ORB37" s="12"/>
      <c r="ORC37" s="12"/>
      <c r="ORD37" s="12"/>
      <c r="ORE37" s="12"/>
      <c r="ORF37" s="12"/>
      <c r="ORG37" s="12"/>
      <c r="ORH37" s="12"/>
      <c r="ORI37" s="12"/>
      <c r="ORJ37" s="12"/>
      <c r="ORK37" s="12"/>
      <c r="ORL37" s="12"/>
      <c r="ORM37" s="12"/>
      <c r="ORN37" s="12"/>
      <c r="ORO37" s="12"/>
      <c r="ORP37" s="12"/>
      <c r="ORQ37" s="12"/>
      <c r="ORR37" s="12"/>
      <c r="ORS37" s="12"/>
      <c r="ORT37" s="12"/>
      <c r="ORU37" s="12"/>
      <c r="ORV37" s="12"/>
      <c r="ORW37" s="12"/>
      <c r="ORX37" s="12"/>
      <c r="ORY37" s="12"/>
      <c r="ORZ37" s="12"/>
      <c r="OSA37" s="12"/>
      <c r="OSB37" s="12"/>
      <c r="OSC37" s="12"/>
      <c r="OSD37" s="12"/>
      <c r="OSE37" s="12"/>
      <c r="OSF37" s="12"/>
      <c r="OSG37" s="12"/>
      <c r="OSH37" s="12"/>
      <c r="OSI37" s="12"/>
      <c r="OSJ37" s="12"/>
      <c r="OSK37" s="12"/>
      <c r="OSL37" s="12"/>
      <c r="OSM37" s="12"/>
      <c r="OSN37" s="12"/>
      <c r="OSO37" s="12"/>
      <c r="OSP37" s="12"/>
      <c r="OSQ37" s="12"/>
      <c r="OSR37" s="12"/>
      <c r="OSS37" s="12"/>
      <c r="OST37" s="12"/>
      <c r="OSU37" s="12"/>
      <c r="OSV37" s="12"/>
      <c r="OSW37" s="12"/>
      <c r="OSX37" s="12"/>
      <c r="OSY37" s="12"/>
      <c r="OSZ37" s="12"/>
      <c r="OTA37" s="12"/>
      <c r="OTB37" s="12"/>
      <c r="OTC37" s="12"/>
      <c r="OTD37" s="12"/>
      <c r="OTE37" s="12"/>
      <c r="OTF37" s="12"/>
      <c r="OTG37" s="12"/>
      <c r="OTH37" s="12"/>
      <c r="OTI37" s="12"/>
      <c r="OTJ37" s="12"/>
      <c r="OTK37" s="12"/>
      <c r="OTL37" s="12"/>
      <c r="OTM37" s="12"/>
      <c r="OTN37" s="12"/>
      <c r="OTO37" s="12"/>
      <c r="OTP37" s="12"/>
      <c r="OTQ37" s="12"/>
      <c r="OTR37" s="12"/>
      <c r="OTS37" s="12"/>
      <c r="OTT37" s="12"/>
      <c r="OTU37" s="12"/>
      <c r="OTV37" s="12"/>
      <c r="OTW37" s="12"/>
      <c r="OTX37" s="12"/>
      <c r="OTY37" s="12"/>
      <c r="OTZ37" s="12"/>
      <c r="OUA37" s="12"/>
      <c r="OUB37" s="12"/>
      <c r="OUC37" s="12"/>
      <c r="OUD37" s="12"/>
      <c r="OUE37" s="12"/>
      <c r="OUF37" s="12"/>
      <c r="OUG37" s="12"/>
      <c r="OUH37" s="12"/>
      <c r="OUI37" s="12"/>
      <c r="OUJ37" s="12"/>
      <c r="OUK37" s="12"/>
      <c r="OUL37" s="12"/>
      <c r="OUM37" s="12"/>
      <c r="OUN37" s="12"/>
      <c r="OUO37" s="12"/>
      <c r="OUP37" s="12"/>
      <c r="OUQ37" s="12"/>
      <c r="OUR37" s="12"/>
      <c r="OUS37" s="12"/>
      <c r="OUT37" s="12"/>
      <c r="OUU37" s="12"/>
      <c r="OUV37" s="12"/>
      <c r="OUW37" s="12"/>
      <c r="OUX37" s="12"/>
      <c r="OUY37" s="12"/>
      <c r="OUZ37" s="12"/>
      <c r="OVA37" s="12"/>
      <c r="OVB37" s="12"/>
      <c r="OVC37" s="12"/>
      <c r="OVD37" s="12"/>
      <c r="OVE37" s="12"/>
      <c r="OVF37" s="12"/>
      <c r="OVG37" s="12"/>
      <c r="OVH37" s="12"/>
      <c r="OVI37" s="12"/>
      <c r="OVJ37" s="12"/>
      <c r="OVK37" s="12"/>
      <c r="OVL37" s="12"/>
      <c r="OVM37" s="12"/>
      <c r="OVN37" s="12"/>
      <c r="OVO37" s="12"/>
      <c r="OVP37" s="12"/>
      <c r="OVQ37" s="12"/>
      <c r="OVR37" s="12"/>
      <c r="OVS37" s="12"/>
      <c r="OVT37" s="12"/>
      <c r="OVU37" s="12"/>
      <c r="OVV37" s="12"/>
      <c r="OVW37" s="12"/>
      <c r="OVX37" s="12"/>
      <c r="OVY37" s="12"/>
      <c r="OVZ37" s="12"/>
      <c r="OWA37" s="12"/>
      <c r="OWB37" s="12"/>
      <c r="OWC37" s="12"/>
      <c r="OWD37" s="12"/>
      <c r="OWE37" s="12"/>
      <c r="OWF37" s="12"/>
      <c r="OWG37" s="12"/>
      <c r="OWH37" s="12"/>
      <c r="OWI37" s="12"/>
      <c r="OWJ37" s="12"/>
      <c r="OWK37" s="12"/>
      <c r="OWL37" s="12"/>
      <c r="OWM37" s="12"/>
      <c r="OWN37" s="12"/>
      <c r="OWO37" s="12"/>
      <c r="OWP37" s="12"/>
      <c r="OWQ37" s="12"/>
      <c r="OWR37" s="12"/>
      <c r="OWS37" s="12"/>
      <c r="OWT37" s="12"/>
      <c r="OWU37" s="12"/>
      <c r="OWV37" s="12"/>
      <c r="OWW37" s="12"/>
      <c r="OWX37" s="12"/>
      <c r="OWY37" s="12"/>
      <c r="OWZ37" s="12"/>
      <c r="OXA37" s="12"/>
      <c r="OXB37" s="12"/>
      <c r="OXC37" s="12"/>
      <c r="OXD37" s="12"/>
      <c r="OXE37" s="12"/>
      <c r="OXF37" s="12"/>
      <c r="OXG37" s="12"/>
      <c r="OXH37" s="12"/>
      <c r="OXI37" s="12"/>
      <c r="OXJ37" s="12"/>
      <c r="OXK37" s="12"/>
      <c r="OXL37" s="12"/>
      <c r="OXM37" s="12"/>
      <c r="OXN37" s="12"/>
      <c r="OXO37" s="12"/>
      <c r="OXP37" s="12"/>
      <c r="OXQ37" s="12"/>
      <c r="OXR37" s="12"/>
      <c r="OXS37" s="12"/>
      <c r="OXT37" s="12"/>
      <c r="OXU37" s="12"/>
      <c r="OXV37" s="12"/>
      <c r="OXW37" s="12"/>
      <c r="OXX37" s="12"/>
      <c r="OXY37" s="12"/>
      <c r="OXZ37" s="12"/>
      <c r="OYA37" s="12"/>
      <c r="OYB37" s="12"/>
      <c r="OYC37" s="12"/>
      <c r="OYD37" s="12"/>
      <c r="OYE37" s="12"/>
      <c r="OYF37" s="12"/>
      <c r="OYG37" s="12"/>
      <c r="OYH37" s="12"/>
      <c r="OYI37" s="12"/>
      <c r="OYJ37" s="12"/>
      <c r="OYK37" s="12"/>
      <c r="OYL37" s="12"/>
      <c r="OYM37" s="12"/>
      <c r="OYN37" s="12"/>
      <c r="OYO37" s="12"/>
      <c r="OYP37" s="12"/>
      <c r="OYQ37" s="12"/>
      <c r="OYR37" s="12"/>
      <c r="OYS37" s="12"/>
      <c r="OYT37" s="12"/>
      <c r="OYU37" s="12"/>
      <c r="OYV37" s="12"/>
      <c r="OYW37" s="12"/>
      <c r="OYX37" s="12"/>
      <c r="OYY37" s="12"/>
      <c r="OYZ37" s="12"/>
      <c r="OZA37" s="12"/>
      <c r="OZB37" s="12"/>
      <c r="OZC37" s="12"/>
      <c r="OZD37" s="12"/>
      <c r="OZE37" s="12"/>
      <c r="OZF37" s="12"/>
      <c r="OZG37" s="12"/>
      <c r="OZH37" s="12"/>
      <c r="OZI37" s="12"/>
      <c r="OZJ37" s="12"/>
      <c r="OZK37" s="12"/>
      <c r="OZL37" s="12"/>
      <c r="OZM37" s="12"/>
      <c r="OZN37" s="12"/>
      <c r="OZO37" s="12"/>
      <c r="OZP37" s="12"/>
      <c r="OZQ37" s="12"/>
      <c r="OZR37" s="12"/>
      <c r="OZS37" s="12"/>
      <c r="OZT37" s="12"/>
      <c r="OZU37" s="12"/>
      <c r="OZV37" s="12"/>
      <c r="OZW37" s="12"/>
      <c r="OZX37" s="12"/>
      <c r="OZY37" s="12"/>
      <c r="OZZ37" s="12"/>
      <c r="PAA37" s="12"/>
      <c r="PAB37" s="12"/>
      <c r="PAC37" s="12"/>
      <c r="PAD37" s="12"/>
      <c r="PAE37" s="12"/>
      <c r="PAF37" s="12"/>
      <c r="PAG37" s="12"/>
      <c r="PAH37" s="12"/>
      <c r="PAI37" s="12"/>
      <c r="PAJ37" s="12"/>
      <c r="PAK37" s="12"/>
      <c r="PAL37" s="12"/>
      <c r="PAM37" s="12"/>
      <c r="PAN37" s="12"/>
      <c r="PAO37" s="12"/>
      <c r="PAP37" s="12"/>
      <c r="PAQ37" s="12"/>
      <c r="PAR37" s="12"/>
      <c r="PAS37" s="12"/>
      <c r="PAT37" s="12"/>
      <c r="PAU37" s="12"/>
      <c r="PAV37" s="12"/>
      <c r="PAW37" s="12"/>
      <c r="PAX37" s="12"/>
      <c r="PAY37" s="12"/>
      <c r="PAZ37" s="12"/>
      <c r="PBA37" s="12"/>
      <c r="PBB37" s="12"/>
      <c r="PBC37" s="12"/>
      <c r="PBD37" s="12"/>
      <c r="PBE37" s="12"/>
      <c r="PBF37" s="12"/>
      <c r="PBG37" s="12"/>
      <c r="PBH37" s="12"/>
      <c r="PBI37" s="12"/>
      <c r="PBJ37" s="12"/>
      <c r="PBK37" s="12"/>
      <c r="PBL37" s="12"/>
      <c r="PBM37" s="12"/>
      <c r="PBN37" s="12"/>
      <c r="PBO37" s="12"/>
      <c r="PBP37" s="12"/>
      <c r="PBQ37" s="12"/>
      <c r="PBR37" s="12"/>
      <c r="PBS37" s="12"/>
      <c r="PBT37" s="12"/>
      <c r="PBU37" s="12"/>
      <c r="PBV37" s="12"/>
      <c r="PBW37" s="12"/>
      <c r="PBX37" s="12"/>
      <c r="PBY37" s="12"/>
      <c r="PBZ37" s="12"/>
      <c r="PCA37" s="12"/>
      <c r="PCB37" s="12"/>
      <c r="PCC37" s="12"/>
      <c r="PCD37" s="12"/>
      <c r="PCE37" s="12"/>
      <c r="PCF37" s="12"/>
      <c r="PCG37" s="12"/>
      <c r="PCH37" s="12"/>
      <c r="PCI37" s="12"/>
      <c r="PCJ37" s="12"/>
      <c r="PCK37" s="12"/>
      <c r="PCL37" s="12"/>
      <c r="PCM37" s="12"/>
      <c r="PCN37" s="12"/>
      <c r="PCO37" s="12"/>
      <c r="PCP37" s="12"/>
      <c r="PCQ37" s="12"/>
      <c r="PCR37" s="12"/>
      <c r="PCS37" s="12"/>
      <c r="PCT37" s="12"/>
      <c r="PCU37" s="12"/>
      <c r="PCV37" s="12"/>
      <c r="PCW37" s="12"/>
      <c r="PCX37" s="12"/>
      <c r="PCY37" s="12"/>
      <c r="PCZ37" s="12"/>
      <c r="PDA37" s="12"/>
      <c r="PDB37" s="12"/>
      <c r="PDC37" s="12"/>
      <c r="PDD37" s="12"/>
      <c r="PDE37" s="12"/>
      <c r="PDF37" s="12"/>
      <c r="PDG37" s="12"/>
      <c r="PDH37" s="12"/>
      <c r="PDI37" s="12"/>
      <c r="PDJ37" s="12"/>
      <c r="PDK37" s="12"/>
      <c r="PDL37" s="12"/>
      <c r="PDM37" s="12"/>
      <c r="PDN37" s="12"/>
      <c r="PDO37" s="12"/>
      <c r="PDP37" s="12"/>
      <c r="PDQ37" s="12"/>
      <c r="PDR37" s="12"/>
      <c r="PDS37" s="12"/>
      <c r="PDT37" s="12"/>
      <c r="PDU37" s="12"/>
      <c r="PDV37" s="12"/>
      <c r="PDW37" s="12"/>
      <c r="PDX37" s="12"/>
      <c r="PDY37" s="12"/>
      <c r="PDZ37" s="12"/>
      <c r="PEA37" s="12"/>
      <c r="PEB37" s="12"/>
      <c r="PEC37" s="12"/>
      <c r="PED37" s="12"/>
      <c r="PEE37" s="12"/>
      <c r="PEF37" s="12"/>
      <c r="PEG37" s="12"/>
      <c r="PEH37" s="12"/>
      <c r="PEI37" s="12"/>
      <c r="PEJ37" s="12"/>
      <c r="PEK37" s="12"/>
      <c r="PEL37" s="12"/>
      <c r="PEM37" s="12"/>
      <c r="PEN37" s="12"/>
      <c r="PEO37" s="12"/>
      <c r="PEP37" s="12"/>
      <c r="PEQ37" s="12"/>
      <c r="PER37" s="12"/>
      <c r="PES37" s="12"/>
      <c r="PET37" s="12"/>
      <c r="PEU37" s="12"/>
      <c r="PEV37" s="12"/>
      <c r="PEW37" s="12"/>
      <c r="PEX37" s="12"/>
      <c r="PEY37" s="12"/>
      <c r="PEZ37" s="12"/>
      <c r="PFA37" s="12"/>
      <c r="PFB37" s="12"/>
      <c r="PFC37" s="12"/>
      <c r="PFD37" s="12"/>
      <c r="PFE37" s="12"/>
      <c r="PFF37" s="12"/>
      <c r="PFG37" s="12"/>
      <c r="PFH37" s="12"/>
      <c r="PFI37" s="12"/>
      <c r="PFJ37" s="12"/>
      <c r="PFK37" s="12"/>
      <c r="PFL37" s="12"/>
      <c r="PFM37" s="12"/>
      <c r="PFN37" s="12"/>
      <c r="PFO37" s="12"/>
      <c r="PFP37" s="12"/>
      <c r="PFQ37" s="12"/>
      <c r="PFR37" s="12"/>
      <c r="PFS37" s="12"/>
      <c r="PFT37" s="12"/>
      <c r="PFU37" s="12"/>
      <c r="PFV37" s="12"/>
      <c r="PFW37" s="12"/>
      <c r="PFX37" s="12"/>
      <c r="PFY37" s="12"/>
      <c r="PFZ37" s="12"/>
      <c r="PGA37" s="12"/>
      <c r="PGB37" s="12"/>
      <c r="PGC37" s="12"/>
      <c r="PGD37" s="12"/>
      <c r="PGE37" s="12"/>
      <c r="PGF37" s="12"/>
      <c r="PGG37" s="12"/>
      <c r="PGH37" s="12"/>
      <c r="PGI37" s="12"/>
      <c r="PGJ37" s="12"/>
      <c r="PGK37" s="12"/>
      <c r="PGL37" s="12"/>
      <c r="PGM37" s="12"/>
      <c r="PGN37" s="12"/>
      <c r="PGO37" s="12"/>
      <c r="PGP37" s="12"/>
      <c r="PGQ37" s="12"/>
      <c r="PGR37" s="12"/>
      <c r="PGS37" s="12"/>
      <c r="PGT37" s="12"/>
      <c r="PGU37" s="12"/>
      <c r="PGV37" s="12"/>
      <c r="PGW37" s="12"/>
      <c r="PGX37" s="12"/>
      <c r="PGY37" s="12"/>
      <c r="PGZ37" s="12"/>
      <c r="PHA37" s="12"/>
      <c r="PHB37" s="12"/>
      <c r="PHC37" s="12"/>
      <c r="PHD37" s="12"/>
      <c r="PHE37" s="12"/>
      <c r="PHF37" s="12"/>
      <c r="PHG37" s="12"/>
      <c r="PHH37" s="12"/>
      <c r="PHI37" s="12"/>
      <c r="PHJ37" s="12"/>
      <c r="PHK37" s="12"/>
      <c r="PHL37" s="12"/>
      <c r="PHM37" s="12"/>
      <c r="PHN37" s="12"/>
      <c r="PHO37" s="12"/>
      <c r="PHP37" s="12"/>
      <c r="PHQ37" s="12"/>
      <c r="PHR37" s="12"/>
      <c r="PHS37" s="12"/>
      <c r="PHT37" s="12"/>
      <c r="PHU37" s="12"/>
      <c r="PHV37" s="12"/>
      <c r="PHW37" s="12"/>
      <c r="PHX37" s="12"/>
      <c r="PHY37" s="12"/>
      <c r="PHZ37" s="12"/>
      <c r="PIA37" s="12"/>
      <c r="PIB37" s="12"/>
      <c r="PIC37" s="12"/>
      <c r="PID37" s="12"/>
      <c r="PIE37" s="12"/>
      <c r="PIF37" s="12"/>
      <c r="PIG37" s="12"/>
      <c r="PIH37" s="12"/>
      <c r="PII37" s="12"/>
      <c r="PIJ37" s="12"/>
      <c r="PIK37" s="12"/>
      <c r="PIL37" s="12"/>
      <c r="PIM37" s="12"/>
      <c r="PIN37" s="12"/>
      <c r="PIO37" s="12"/>
      <c r="PIP37" s="12"/>
      <c r="PIQ37" s="12"/>
      <c r="PIR37" s="12"/>
      <c r="PIS37" s="12"/>
      <c r="PIT37" s="12"/>
      <c r="PIU37" s="12"/>
      <c r="PIV37" s="12"/>
      <c r="PIW37" s="12"/>
      <c r="PIX37" s="12"/>
      <c r="PIY37" s="12"/>
      <c r="PIZ37" s="12"/>
      <c r="PJA37" s="12"/>
      <c r="PJB37" s="12"/>
      <c r="PJC37" s="12"/>
      <c r="PJD37" s="12"/>
      <c r="PJE37" s="12"/>
      <c r="PJF37" s="12"/>
      <c r="PJG37" s="12"/>
      <c r="PJH37" s="12"/>
      <c r="PJI37" s="12"/>
      <c r="PJJ37" s="12"/>
      <c r="PJK37" s="12"/>
      <c r="PJL37" s="12"/>
      <c r="PJM37" s="12"/>
      <c r="PJN37" s="12"/>
      <c r="PJO37" s="12"/>
      <c r="PJP37" s="12"/>
      <c r="PJQ37" s="12"/>
      <c r="PJR37" s="12"/>
      <c r="PJS37" s="12"/>
      <c r="PJT37" s="12"/>
      <c r="PJU37" s="12"/>
      <c r="PJV37" s="12"/>
      <c r="PJW37" s="12"/>
      <c r="PJX37" s="12"/>
      <c r="PJY37" s="12"/>
      <c r="PJZ37" s="12"/>
      <c r="PKA37" s="12"/>
      <c r="PKB37" s="12"/>
      <c r="PKC37" s="12"/>
      <c r="PKD37" s="12"/>
      <c r="PKE37" s="12"/>
      <c r="PKF37" s="12"/>
      <c r="PKG37" s="12"/>
      <c r="PKH37" s="12"/>
      <c r="PKI37" s="12"/>
      <c r="PKJ37" s="12"/>
      <c r="PKK37" s="12"/>
      <c r="PKL37" s="12"/>
      <c r="PKM37" s="12"/>
      <c r="PKN37" s="12"/>
      <c r="PKO37" s="12"/>
      <c r="PKP37" s="12"/>
      <c r="PKQ37" s="12"/>
      <c r="PKR37" s="12"/>
      <c r="PKS37" s="12"/>
      <c r="PKT37" s="12"/>
      <c r="PKU37" s="12"/>
      <c r="PKV37" s="12"/>
      <c r="PKW37" s="12"/>
      <c r="PKX37" s="12"/>
      <c r="PKY37" s="12"/>
      <c r="PKZ37" s="12"/>
      <c r="PLA37" s="12"/>
      <c r="PLB37" s="12"/>
      <c r="PLC37" s="12"/>
      <c r="PLD37" s="12"/>
      <c r="PLE37" s="12"/>
      <c r="PLF37" s="12"/>
      <c r="PLG37" s="12"/>
      <c r="PLH37" s="12"/>
      <c r="PLI37" s="12"/>
      <c r="PLJ37" s="12"/>
      <c r="PLK37" s="12"/>
      <c r="PLL37" s="12"/>
      <c r="PLM37" s="12"/>
      <c r="PLN37" s="12"/>
      <c r="PLO37" s="12"/>
      <c r="PLP37" s="12"/>
      <c r="PLQ37" s="12"/>
      <c r="PLR37" s="12"/>
      <c r="PLS37" s="12"/>
      <c r="PLT37" s="12"/>
      <c r="PLU37" s="12"/>
      <c r="PLV37" s="12"/>
      <c r="PLW37" s="12"/>
      <c r="PLX37" s="12"/>
      <c r="PLY37" s="12"/>
      <c r="PLZ37" s="12"/>
      <c r="PMA37" s="12"/>
      <c r="PMB37" s="12"/>
      <c r="PMC37" s="12"/>
      <c r="PMD37" s="12"/>
      <c r="PME37" s="12"/>
      <c r="PMF37" s="12"/>
      <c r="PMG37" s="12"/>
      <c r="PMH37" s="12"/>
      <c r="PMI37" s="12"/>
      <c r="PMJ37" s="12"/>
      <c r="PMK37" s="12"/>
      <c r="PML37" s="12"/>
      <c r="PMM37" s="12"/>
      <c r="PMN37" s="12"/>
      <c r="PMO37" s="12"/>
      <c r="PMP37" s="12"/>
      <c r="PMQ37" s="12"/>
      <c r="PMR37" s="12"/>
      <c r="PMS37" s="12"/>
      <c r="PMT37" s="12"/>
      <c r="PMU37" s="12"/>
      <c r="PMV37" s="12"/>
      <c r="PMW37" s="12"/>
      <c r="PMX37" s="12"/>
      <c r="PMY37" s="12"/>
      <c r="PMZ37" s="12"/>
      <c r="PNA37" s="12"/>
      <c r="PNB37" s="12"/>
      <c r="PNC37" s="12"/>
      <c r="PND37" s="12"/>
      <c r="PNE37" s="12"/>
      <c r="PNF37" s="12"/>
      <c r="PNG37" s="12"/>
      <c r="PNH37" s="12"/>
      <c r="PNI37" s="12"/>
      <c r="PNJ37" s="12"/>
      <c r="PNK37" s="12"/>
      <c r="PNL37" s="12"/>
      <c r="PNM37" s="12"/>
      <c r="PNN37" s="12"/>
      <c r="PNO37" s="12"/>
      <c r="PNP37" s="12"/>
      <c r="PNQ37" s="12"/>
      <c r="PNR37" s="12"/>
      <c r="PNS37" s="12"/>
      <c r="PNT37" s="12"/>
      <c r="PNU37" s="12"/>
      <c r="PNV37" s="12"/>
      <c r="PNW37" s="12"/>
      <c r="PNX37" s="12"/>
      <c r="PNY37" s="12"/>
      <c r="PNZ37" s="12"/>
      <c r="POA37" s="12"/>
      <c r="POB37" s="12"/>
      <c r="POC37" s="12"/>
      <c r="POD37" s="12"/>
      <c r="POE37" s="12"/>
      <c r="POF37" s="12"/>
      <c r="POG37" s="12"/>
      <c r="POH37" s="12"/>
      <c r="POI37" s="12"/>
      <c r="POJ37" s="12"/>
      <c r="POK37" s="12"/>
      <c r="POL37" s="12"/>
      <c r="POM37" s="12"/>
      <c r="PON37" s="12"/>
      <c r="POO37" s="12"/>
      <c r="POP37" s="12"/>
      <c r="POQ37" s="12"/>
      <c r="POR37" s="12"/>
      <c r="POS37" s="12"/>
      <c r="POT37" s="12"/>
      <c r="POU37" s="12"/>
      <c r="POV37" s="12"/>
      <c r="POW37" s="12"/>
      <c r="POX37" s="12"/>
      <c r="POY37" s="12"/>
      <c r="POZ37" s="12"/>
      <c r="PPA37" s="12"/>
      <c r="PPB37" s="12"/>
      <c r="PPC37" s="12"/>
      <c r="PPD37" s="12"/>
      <c r="PPE37" s="12"/>
      <c r="PPF37" s="12"/>
      <c r="PPG37" s="12"/>
      <c r="PPH37" s="12"/>
      <c r="PPI37" s="12"/>
      <c r="PPJ37" s="12"/>
      <c r="PPK37" s="12"/>
      <c r="PPL37" s="12"/>
      <c r="PPM37" s="12"/>
      <c r="PPN37" s="12"/>
      <c r="PPO37" s="12"/>
      <c r="PPP37" s="12"/>
      <c r="PPQ37" s="12"/>
      <c r="PPR37" s="12"/>
      <c r="PPS37" s="12"/>
      <c r="PPT37" s="12"/>
      <c r="PPU37" s="12"/>
      <c r="PPV37" s="12"/>
      <c r="PPW37" s="12"/>
      <c r="PPX37" s="12"/>
      <c r="PPY37" s="12"/>
      <c r="PPZ37" s="12"/>
      <c r="PQA37" s="12"/>
      <c r="PQB37" s="12"/>
      <c r="PQC37" s="12"/>
      <c r="PQD37" s="12"/>
      <c r="PQE37" s="12"/>
      <c r="PQF37" s="12"/>
      <c r="PQG37" s="12"/>
      <c r="PQH37" s="12"/>
      <c r="PQI37" s="12"/>
      <c r="PQJ37" s="12"/>
      <c r="PQK37" s="12"/>
      <c r="PQL37" s="12"/>
      <c r="PQM37" s="12"/>
      <c r="PQN37" s="12"/>
      <c r="PQO37" s="12"/>
      <c r="PQP37" s="12"/>
      <c r="PQQ37" s="12"/>
      <c r="PQR37" s="12"/>
      <c r="PQS37" s="12"/>
      <c r="PQT37" s="12"/>
      <c r="PQU37" s="12"/>
      <c r="PQV37" s="12"/>
      <c r="PQW37" s="12"/>
      <c r="PQX37" s="12"/>
      <c r="PQY37" s="12"/>
      <c r="PQZ37" s="12"/>
      <c r="PRA37" s="12"/>
      <c r="PRB37" s="12"/>
      <c r="PRC37" s="12"/>
      <c r="PRD37" s="12"/>
      <c r="PRE37" s="12"/>
      <c r="PRF37" s="12"/>
      <c r="PRG37" s="12"/>
      <c r="PRH37" s="12"/>
      <c r="PRI37" s="12"/>
      <c r="PRJ37" s="12"/>
      <c r="PRK37" s="12"/>
      <c r="PRL37" s="12"/>
      <c r="PRM37" s="12"/>
      <c r="PRN37" s="12"/>
      <c r="PRO37" s="12"/>
      <c r="PRP37" s="12"/>
      <c r="PRQ37" s="12"/>
      <c r="PRR37" s="12"/>
      <c r="PRS37" s="12"/>
      <c r="PRT37" s="12"/>
      <c r="PRU37" s="12"/>
      <c r="PRV37" s="12"/>
      <c r="PRW37" s="12"/>
      <c r="PRX37" s="12"/>
      <c r="PRY37" s="12"/>
      <c r="PRZ37" s="12"/>
      <c r="PSA37" s="12"/>
      <c r="PSB37" s="12"/>
      <c r="PSC37" s="12"/>
      <c r="PSD37" s="12"/>
      <c r="PSE37" s="12"/>
      <c r="PSF37" s="12"/>
      <c r="PSG37" s="12"/>
      <c r="PSH37" s="12"/>
      <c r="PSI37" s="12"/>
      <c r="PSJ37" s="12"/>
      <c r="PSK37" s="12"/>
      <c r="PSL37" s="12"/>
      <c r="PSM37" s="12"/>
      <c r="PSN37" s="12"/>
      <c r="PSO37" s="12"/>
      <c r="PSP37" s="12"/>
      <c r="PSQ37" s="12"/>
      <c r="PSR37" s="12"/>
      <c r="PSS37" s="12"/>
      <c r="PST37" s="12"/>
      <c r="PSU37" s="12"/>
      <c r="PSV37" s="12"/>
      <c r="PSW37" s="12"/>
      <c r="PSX37" s="12"/>
      <c r="PSY37" s="12"/>
      <c r="PSZ37" s="12"/>
      <c r="PTA37" s="12"/>
      <c r="PTB37" s="12"/>
      <c r="PTC37" s="12"/>
      <c r="PTD37" s="12"/>
      <c r="PTE37" s="12"/>
      <c r="PTF37" s="12"/>
      <c r="PTG37" s="12"/>
      <c r="PTH37" s="12"/>
      <c r="PTI37" s="12"/>
      <c r="PTJ37" s="12"/>
      <c r="PTK37" s="12"/>
      <c r="PTL37" s="12"/>
      <c r="PTM37" s="12"/>
      <c r="PTN37" s="12"/>
      <c r="PTO37" s="12"/>
      <c r="PTP37" s="12"/>
      <c r="PTQ37" s="12"/>
      <c r="PTR37" s="12"/>
      <c r="PTS37" s="12"/>
      <c r="PTT37" s="12"/>
      <c r="PTU37" s="12"/>
      <c r="PTV37" s="12"/>
      <c r="PTW37" s="12"/>
      <c r="PTX37" s="12"/>
      <c r="PTY37" s="12"/>
      <c r="PTZ37" s="12"/>
      <c r="PUA37" s="12"/>
      <c r="PUB37" s="12"/>
      <c r="PUC37" s="12"/>
      <c r="PUD37" s="12"/>
      <c r="PUE37" s="12"/>
      <c r="PUF37" s="12"/>
      <c r="PUG37" s="12"/>
      <c r="PUH37" s="12"/>
      <c r="PUI37" s="12"/>
      <c r="PUJ37" s="12"/>
      <c r="PUK37" s="12"/>
      <c r="PUL37" s="12"/>
      <c r="PUM37" s="12"/>
      <c r="PUN37" s="12"/>
      <c r="PUO37" s="12"/>
      <c r="PUP37" s="12"/>
      <c r="PUQ37" s="12"/>
      <c r="PUR37" s="12"/>
      <c r="PUS37" s="12"/>
      <c r="PUT37" s="12"/>
      <c r="PUU37" s="12"/>
      <c r="PUV37" s="12"/>
      <c r="PUW37" s="12"/>
      <c r="PUX37" s="12"/>
      <c r="PUY37" s="12"/>
      <c r="PUZ37" s="12"/>
      <c r="PVA37" s="12"/>
      <c r="PVB37" s="12"/>
      <c r="PVC37" s="12"/>
      <c r="PVD37" s="12"/>
      <c r="PVE37" s="12"/>
      <c r="PVF37" s="12"/>
      <c r="PVG37" s="12"/>
      <c r="PVH37" s="12"/>
      <c r="PVI37" s="12"/>
      <c r="PVJ37" s="12"/>
      <c r="PVK37" s="12"/>
      <c r="PVL37" s="12"/>
      <c r="PVM37" s="12"/>
      <c r="PVN37" s="12"/>
      <c r="PVO37" s="12"/>
      <c r="PVP37" s="12"/>
      <c r="PVQ37" s="12"/>
      <c r="PVR37" s="12"/>
      <c r="PVS37" s="12"/>
      <c r="PVT37" s="12"/>
      <c r="PVU37" s="12"/>
      <c r="PVV37" s="12"/>
      <c r="PVW37" s="12"/>
      <c r="PVX37" s="12"/>
      <c r="PVY37" s="12"/>
      <c r="PVZ37" s="12"/>
      <c r="PWA37" s="12"/>
      <c r="PWB37" s="12"/>
      <c r="PWC37" s="12"/>
      <c r="PWD37" s="12"/>
      <c r="PWE37" s="12"/>
      <c r="PWF37" s="12"/>
      <c r="PWG37" s="12"/>
      <c r="PWH37" s="12"/>
      <c r="PWI37" s="12"/>
      <c r="PWJ37" s="12"/>
      <c r="PWK37" s="12"/>
      <c r="PWL37" s="12"/>
      <c r="PWM37" s="12"/>
      <c r="PWN37" s="12"/>
      <c r="PWO37" s="12"/>
      <c r="PWP37" s="12"/>
      <c r="PWQ37" s="12"/>
      <c r="PWR37" s="12"/>
      <c r="PWS37" s="12"/>
      <c r="PWT37" s="12"/>
      <c r="PWU37" s="12"/>
      <c r="PWV37" s="12"/>
      <c r="PWW37" s="12"/>
      <c r="PWX37" s="12"/>
      <c r="PWY37" s="12"/>
      <c r="PWZ37" s="12"/>
      <c r="PXA37" s="12"/>
      <c r="PXB37" s="12"/>
      <c r="PXC37" s="12"/>
      <c r="PXD37" s="12"/>
      <c r="PXE37" s="12"/>
      <c r="PXF37" s="12"/>
      <c r="PXG37" s="12"/>
      <c r="PXH37" s="12"/>
      <c r="PXI37" s="12"/>
      <c r="PXJ37" s="12"/>
      <c r="PXK37" s="12"/>
      <c r="PXL37" s="12"/>
      <c r="PXM37" s="12"/>
      <c r="PXN37" s="12"/>
      <c r="PXO37" s="12"/>
      <c r="PXP37" s="12"/>
      <c r="PXQ37" s="12"/>
      <c r="PXR37" s="12"/>
      <c r="PXS37" s="12"/>
      <c r="PXT37" s="12"/>
      <c r="PXU37" s="12"/>
      <c r="PXV37" s="12"/>
      <c r="PXW37" s="12"/>
      <c r="PXX37" s="12"/>
      <c r="PXY37" s="12"/>
      <c r="PXZ37" s="12"/>
      <c r="PYA37" s="12"/>
      <c r="PYB37" s="12"/>
      <c r="PYC37" s="12"/>
      <c r="PYD37" s="12"/>
      <c r="PYE37" s="12"/>
      <c r="PYF37" s="12"/>
      <c r="PYG37" s="12"/>
      <c r="PYH37" s="12"/>
      <c r="PYI37" s="12"/>
      <c r="PYJ37" s="12"/>
      <c r="PYK37" s="12"/>
      <c r="PYL37" s="12"/>
      <c r="PYM37" s="12"/>
      <c r="PYN37" s="12"/>
      <c r="PYO37" s="12"/>
      <c r="PYP37" s="12"/>
      <c r="PYQ37" s="12"/>
      <c r="PYR37" s="12"/>
      <c r="PYS37" s="12"/>
      <c r="PYT37" s="12"/>
      <c r="PYU37" s="12"/>
      <c r="PYV37" s="12"/>
      <c r="PYW37" s="12"/>
      <c r="PYX37" s="12"/>
      <c r="PYY37" s="12"/>
      <c r="PYZ37" s="12"/>
      <c r="PZA37" s="12"/>
      <c r="PZB37" s="12"/>
      <c r="PZC37" s="12"/>
      <c r="PZD37" s="12"/>
      <c r="PZE37" s="12"/>
      <c r="PZF37" s="12"/>
      <c r="PZG37" s="12"/>
      <c r="PZH37" s="12"/>
      <c r="PZI37" s="12"/>
      <c r="PZJ37" s="12"/>
      <c r="PZK37" s="12"/>
      <c r="PZL37" s="12"/>
      <c r="PZM37" s="12"/>
      <c r="PZN37" s="12"/>
      <c r="PZO37" s="12"/>
      <c r="PZP37" s="12"/>
      <c r="PZQ37" s="12"/>
      <c r="PZR37" s="12"/>
      <c r="PZS37" s="12"/>
      <c r="PZT37" s="12"/>
      <c r="PZU37" s="12"/>
      <c r="PZV37" s="12"/>
      <c r="PZW37" s="12"/>
      <c r="PZX37" s="12"/>
      <c r="PZY37" s="12"/>
      <c r="PZZ37" s="12"/>
      <c r="QAA37" s="12"/>
      <c r="QAB37" s="12"/>
      <c r="QAC37" s="12"/>
      <c r="QAD37" s="12"/>
      <c r="QAE37" s="12"/>
      <c r="QAF37" s="12"/>
      <c r="QAG37" s="12"/>
      <c r="QAH37" s="12"/>
      <c r="QAI37" s="12"/>
      <c r="QAJ37" s="12"/>
      <c r="QAK37" s="12"/>
      <c r="QAL37" s="12"/>
      <c r="QAM37" s="12"/>
      <c r="QAN37" s="12"/>
      <c r="QAO37" s="12"/>
      <c r="QAP37" s="12"/>
      <c r="QAQ37" s="12"/>
      <c r="QAR37" s="12"/>
      <c r="QAS37" s="12"/>
      <c r="QAT37" s="12"/>
      <c r="QAU37" s="12"/>
      <c r="QAV37" s="12"/>
      <c r="QAW37" s="12"/>
      <c r="QAX37" s="12"/>
      <c r="QAY37" s="12"/>
      <c r="QAZ37" s="12"/>
      <c r="QBA37" s="12"/>
      <c r="QBB37" s="12"/>
      <c r="QBC37" s="12"/>
      <c r="QBD37" s="12"/>
      <c r="QBE37" s="12"/>
      <c r="QBF37" s="12"/>
      <c r="QBG37" s="12"/>
      <c r="QBH37" s="12"/>
      <c r="QBI37" s="12"/>
      <c r="QBJ37" s="12"/>
      <c r="QBK37" s="12"/>
      <c r="QBL37" s="12"/>
      <c r="QBM37" s="12"/>
      <c r="QBN37" s="12"/>
      <c r="QBO37" s="12"/>
      <c r="QBP37" s="12"/>
      <c r="QBQ37" s="12"/>
      <c r="QBR37" s="12"/>
      <c r="QBS37" s="12"/>
      <c r="QBT37" s="12"/>
      <c r="QBU37" s="12"/>
      <c r="QBV37" s="12"/>
      <c r="QBW37" s="12"/>
      <c r="QBX37" s="12"/>
      <c r="QBY37" s="12"/>
      <c r="QBZ37" s="12"/>
      <c r="QCA37" s="12"/>
      <c r="QCB37" s="12"/>
      <c r="QCC37" s="12"/>
      <c r="QCD37" s="12"/>
      <c r="QCE37" s="12"/>
      <c r="QCF37" s="12"/>
      <c r="QCG37" s="12"/>
      <c r="QCH37" s="12"/>
      <c r="QCI37" s="12"/>
      <c r="QCJ37" s="12"/>
      <c r="QCK37" s="12"/>
      <c r="QCL37" s="12"/>
      <c r="QCM37" s="12"/>
      <c r="QCN37" s="12"/>
      <c r="QCO37" s="12"/>
      <c r="QCP37" s="12"/>
      <c r="QCQ37" s="12"/>
      <c r="QCR37" s="12"/>
      <c r="QCS37" s="12"/>
      <c r="QCT37" s="12"/>
      <c r="QCU37" s="12"/>
      <c r="QCV37" s="12"/>
      <c r="QCW37" s="12"/>
      <c r="QCX37" s="12"/>
      <c r="QCY37" s="12"/>
      <c r="QCZ37" s="12"/>
      <c r="QDA37" s="12"/>
      <c r="QDB37" s="12"/>
      <c r="QDC37" s="12"/>
      <c r="QDD37" s="12"/>
      <c r="QDE37" s="12"/>
      <c r="QDF37" s="12"/>
      <c r="QDG37" s="12"/>
      <c r="QDH37" s="12"/>
      <c r="QDI37" s="12"/>
      <c r="QDJ37" s="12"/>
      <c r="QDK37" s="12"/>
      <c r="QDL37" s="12"/>
      <c r="QDM37" s="12"/>
      <c r="QDN37" s="12"/>
      <c r="QDO37" s="12"/>
      <c r="QDP37" s="12"/>
      <c r="QDQ37" s="12"/>
      <c r="QDR37" s="12"/>
      <c r="QDS37" s="12"/>
      <c r="QDT37" s="12"/>
      <c r="QDU37" s="12"/>
      <c r="QDV37" s="12"/>
      <c r="QDW37" s="12"/>
      <c r="QDX37" s="12"/>
      <c r="QDY37" s="12"/>
      <c r="QDZ37" s="12"/>
      <c r="QEA37" s="12"/>
      <c r="QEB37" s="12"/>
      <c r="QEC37" s="12"/>
      <c r="QED37" s="12"/>
      <c r="QEE37" s="12"/>
      <c r="QEF37" s="12"/>
      <c r="QEG37" s="12"/>
      <c r="QEH37" s="12"/>
      <c r="QEI37" s="12"/>
      <c r="QEJ37" s="12"/>
      <c r="QEK37" s="12"/>
      <c r="QEL37" s="12"/>
      <c r="QEM37" s="12"/>
      <c r="QEN37" s="12"/>
      <c r="QEO37" s="12"/>
      <c r="QEP37" s="12"/>
      <c r="QEQ37" s="12"/>
      <c r="QER37" s="12"/>
      <c r="QES37" s="12"/>
      <c r="QET37" s="12"/>
      <c r="QEU37" s="12"/>
      <c r="QEV37" s="12"/>
      <c r="QEW37" s="12"/>
      <c r="QEX37" s="12"/>
      <c r="QEY37" s="12"/>
      <c r="QEZ37" s="12"/>
      <c r="QFA37" s="12"/>
      <c r="QFB37" s="12"/>
      <c r="QFC37" s="12"/>
      <c r="QFD37" s="12"/>
      <c r="QFE37" s="12"/>
      <c r="QFF37" s="12"/>
      <c r="QFG37" s="12"/>
      <c r="QFH37" s="12"/>
      <c r="QFI37" s="12"/>
      <c r="QFJ37" s="12"/>
      <c r="QFK37" s="12"/>
      <c r="QFL37" s="12"/>
      <c r="QFM37" s="12"/>
      <c r="QFN37" s="12"/>
      <c r="QFO37" s="12"/>
      <c r="QFP37" s="12"/>
      <c r="QFQ37" s="12"/>
      <c r="QFR37" s="12"/>
      <c r="QFS37" s="12"/>
      <c r="QFT37" s="12"/>
      <c r="QFU37" s="12"/>
      <c r="QFV37" s="12"/>
      <c r="QFW37" s="12"/>
      <c r="QFX37" s="12"/>
      <c r="QFY37" s="12"/>
      <c r="QFZ37" s="12"/>
      <c r="QGA37" s="12"/>
      <c r="QGB37" s="12"/>
      <c r="QGC37" s="12"/>
      <c r="QGD37" s="12"/>
      <c r="QGE37" s="12"/>
      <c r="QGF37" s="12"/>
      <c r="QGG37" s="12"/>
      <c r="QGH37" s="12"/>
      <c r="QGI37" s="12"/>
      <c r="QGJ37" s="12"/>
      <c r="QGK37" s="12"/>
      <c r="QGL37" s="12"/>
      <c r="QGM37" s="12"/>
      <c r="QGN37" s="12"/>
      <c r="QGO37" s="12"/>
      <c r="QGP37" s="12"/>
      <c r="QGQ37" s="12"/>
      <c r="QGR37" s="12"/>
      <c r="QGS37" s="12"/>
      <c r="QGT37" s="12"/>
      <c r="QGU37" s="12"/>
      <c r="QGV37" s="12"/>
      <c r="QGW37" s="12"/>
      <c r="QGX37" s="12"/>
      <c r="QGY37" s="12"/>
      <c r="QGZ37" s="12"/>
      <c r="QHA37" s="12"/>
      <c r="QHB37" s="12"/>
      <c r="QHC37" s="12"/>
      <c r="QHD37" s="12"/>
      <c r="QHE37" s="12"/>
      <c r="QHF37" s="12"/>
      <c r="QHG37" s="12"/>
      <c r="QHH37" s="12"/>
      <c r="QHI37" s="12"/>
      <c r="QHJ37" s="12"/>
      <c r="QHK37" s="12"/>
      <c r="QHL37" s="12"/>
      <c r="QHM37" s="12"/>
      <c r="QHN37" s="12"/>
      <c r="QHO37" s="12"/>
      <c r="QHP37" s="12"/>
      <c r="QHQ37" s="12"/>
      <c r="QHR37" s="12"/>
      <c r="QHS37" s="12"/>
      <c r="QHT37" s="12"/>
      <c r="QHU37" s="12"/>
      <c r="QHV37" s="12"/>
      <c r="QHW37" s="12"/>
      <c r="QHX37" s="12"/>
      <c r="QHY37" s="12"/>
      <c r="QHZ37" s="12"/>
      <c r="QIA37" s="12"/>
      <c r="QIB37" s="12"/>
      <c r="QIC37" s="12"/>
      <c r="QID37" s="12"/>
      <c r="QIE37" s="12"/>
      <c r="QIF37" s="12"/>
      <c r="QIG37" s="12"/>
      <c r="QIH37" s="12"/>
      <c r="QII37" s="12"/>
      <c r="QIJ37" s="12"/>
      <c r="QIK37" s="12"/>
      <c r="QIL37" s="12"/>
      <c r="QIM37" s="12"/>
      <c r="QIN37" s="12"/>
      <c r="QIO37" s="12"/>
      <c r="QIP37" s="12"/>
      <c r="QIQ37" s="12"/>
      <c r="QIR37" s="12"/>
      <c r="QIS37" s="12"/>
      <c r="QIT37" s="12"/>
      <c r="QIU37" s="12"/>
      <c r="QIV37" s="12"/>
      <c r="QIW37" s="12"/>
      <c r="QIX37" s="12"/>
      <c r="QIY37" s="12"/>
      <c r="QIZ37" s="12"/>
      <c r="QJA37" s="12"/>
      <c r="QJB37" s="12"/>
      <c r="QJC37" s="12"/>
      <c r="QJD37" s="12"/>
      <c r="QJE37" s="12"/>
      <c r="QJF37" s="12"/>
      <c r="QJG37" s="12"/>
      <c r="QJH37" s="12"/>
      <c r="QJI37" s="12"/>
      <c r="QJJ37" s="12"/>
      <c r="QJK37" s="12"/>
      <c r="QJL37" s="12"/>
      <c r="QJM37" s="12"/>
      <c r="QJN37" s="12"/>
      <c r="QJO37" s="12"/>
      <c r="QJP37" s="12"/>
      <c r="QJQ37" s="12"/>
      <c r="QJR37" s="12"/>
      <c r="QJS37" s="12"/>
      <c r="QJT37" s="12"/>
      <c r="QJU37" s="12"/>
      <c r="QJV37" s="12"/>
      <c r="QJW37" s="12"/>
      <c r="QJX37" s="12"/>
      <c r="QJY37" s="12"/>
      <c r="QJZ37" s="12"/>
      <c r="QKA37" s="12"/>
      <c r="QKB37" s="12"/>
      <c r="QKC37" s="12"/>
      <c r="QKD37" s="12"/>
      <c r="QKE37" s="12"/>
      <c r="QKF37" s="12"/>
      <c r="QKG37" s="12"/>
      <c r="QKH37" s="12"/>
      <c r="QKI37" s="12"/>
      <c r="QKJ37" s="12"/>
      <c r="QKK37" s="12"/>
      <c r="QKL37" s="12"/>
      <c r="QKM37" s="12"/>
      <c r="QKN37" s="12"/>
      <c r="QKO37" s="12"/>
      <c r="QKP37" s="12"/>
      <c r="QKQ37" s="12"/>
      <c r="QKR37" s="12"/>
      <c r="QKS37" s="12"/>
      <c r="QKT37" s="12"/>
      <c r="QKU37" s="12"/>
      <c r="QKV37" s="12"/>
      <c r="QKW37" s="12"/>
      <c r="QKX37" s="12"/>
      <c r="QKY37" s="12"/>
      <c r="QKZ37" s="12"/>
      <c r="QLA37" s="12"/>
      <c r="QLB37" s="12"/>
      <c r="QLC37" s="12"/>
      <c r="QLD37" s="12"/>
      <c r="QLE37" s="12"/>
      <c r="QLF37" s="12"/>
      <c r="QLG37" s="12"/>
      <c r="QLH37" s="12"/>
      <c r="QLI37" s="12"/>
      <c r="QLJ37" s="12"/>
      <c r="QLK37" s="12"/>
      <c r="QLL37" s="12"/>
      <c r="QLM37" s="12"/>
      <c r="QLN37" s="12"/>
      <c r="QLO37" s="12"/>
      <c r="QLP37" s="12"/>
      <c r="QLQ37" s="12"/>
      <c r="QLR37" s="12"/>
      <c r="QLS37" s="12"/>
      <c r="QLT37" s="12"/>
      <c r="QLU37" s="12"/>
      <c r="QLV37" s="12"/>
      <c r="QLW37" s="12"/>
      <c r="QLX37" s="12"/>
      <c r="QLY37" s="12"/>
      <c r="QLZ37" s="12"/>
      <c r="QMA37" s="12"/>
      <c r="QMB37" s="12"/>
      <c r="QMC37" s="12"/>
      <c r="QMD37" s="12"/>
      <c r="QME37" s="12"/>
      <c r="QMF37" s="12"/>
      <c r="QMG37" s="12"/>
      <c r="QMH37" s="12"/>
      <c r="QMI37" s="12"/>
      <c r="QMJ37" s="12"/>
      <c r="QMK37" s="12"/>
      <c r="QML37" s="12"/>
      <c r="QMM37" s="12"/>
      <c r="QMN37" s="12"/>
      <c r="QMO37" s="12"/>
      <c r="QMP37" s="12"/>
      <c r="QMQ37" s="12"/>
      <c r="QMR37" s="12"/>
      <c r="QMS37" s="12"/>
      <c r="QMT37" s="12"/>
      <c r="QMU37" s="12"/>
      <c r="QMV37" s="12"/>
      <c r="QMW37" s="12"/>
      <c r="QMX37" s="12"/>
      <c r="QMY37" s="12"/>
      <c r="QMZ37" s="12"/>
      <c r="QNA37" s="12"/>
      <c r="QNB37" s="12"/>
      <c r="QNC37" s="12"/>
      <c r="QND37" s="12"/>
      <c r="QNE37" s="12"/>
      <c r="QNF37" s="12"/>
      <c r="QNG37" s="12"/>
      <c r="QNH37" s="12"/>
      <c r="QNI37" s="12"/>
      <c r="QNJ37" s="12"/>
      <c r="QNK37" s="12"/>
      <c r="QNL37" s="12"/>
      <c r="QNM37" s="12"/>
      <c r="QNN37" s="12"/>
      <c r="QNO37" s="12"/>
      <c r="QNP37" s="12"/>
      <c r="QNQ37" s="12"/>
      <c r="QNR37" s="12"/>
      <c r="QNS37" s="12"/>
      <c r="QNT37" s="12"/>
      <c r="QNU37" s="12"/>
      <c r="QNV37" s="12"/>
      <c r="QNW37" s="12"/>
      <c r="QNX37" s="12"/>
      <c r="QNY37" s="12"/>
      <c r="QNZ37" s="12"/>
      <c r="QOA37" s="12"/>
      <c r="QOB37" s="12"/>
      <c r="QOC37" s="12"/>
      <c r="QOD37" s="12"/>
      <c r="QOE37" s="12"/>
      <c r="QOF37" s="12"/>
      <c r="QOG37" s="12"/>
      <c r="QOH37" s="12"/>
      <c r="QOI37" s="12"/>
      <c r="QOJ37" s="12"/>
      <c r="QOK37" s="12"/>
      <c r="QOL37" s="12"/>
      <c r="QOM37" s="12"/>
      <c r="QON37" s="12"/>
      <c r="QOO37" s="12"/>
      <c r="QOP37" s="12"/>
      <c r="QOQ37" s="12"/>
      <c r="QOR37" s="12"/>
      <c r="QOS37" s="12"/>
      <c r="QOT37" s="12"/>
      <c r="QOU37" s="12"/>
      <c r="QOV37" s="12"/>
      <c r="QOW37" s="12"/>
      <c r="QOX37" s="12"/>
      <c r="QOY37" s="12"/>
      <c r="QOZ37" s="12"/>
      <c r="QPA37" s="12"/>
      <c r="QPB37" s="12"/>
      <c r="QPC37" s="12"/>
      <c r="QPD37" s="12"/>
      <c r="QPE37" s="12"/>
      <c r="QPF37" s="12"/>
      <c r="QPG37" s="12"/>
      <c r="QPH37" s="12"/>
      <c r="QPI37" s="12"/>
      <c r="QPJ37" s="12"/>
      <c r="QPK37" s="12"/>
      <c r="QPL37" s="12"/>
      <c r="QPM37" s="12"/>
      <c r="QPN37" s="12"/>
      <c r="QPO37" s="12"/>
      <c r="QPP37" s="12"/>
      <c r="QPQ37" s="12"/>
      <c r="QPR37" s="12"/>
      <c r="QPS37" s="12"/>
      <c r="QPT37" s="12"/>
      <c r="QPU37" s="12"/>
      <c r="QPV37" s="12"/>
      <c r="QPW37" s="12"/>
      <c r="QPX37" s="12"/>
      <c r="QPY37" s="12"/>
      <c r="QPZ37" s="12"/>
      <c r="QQA37" s="12"/>
      <c r="QQB37" s="12"/>
      <c r="QQC37" s="12"/>
      <c r="QQD37" s="12"/>
      <c r="QQE37" s="12"/>
      <c r="QQF37" s="12"/>
      <c r="QQG37" s="12"/>
      <c r="QQH37" s="12"/>
      <c r="QQI37" s="12"/>
      <c r="QQJ37" s="12"/>
      <c r="QQK37" s="12"/>
      <c r="QQL37" s="12"/>
      <c r="QQM37" s="12"/>
      <c r="QQN37" s="12"/>
      <c r="QQO37" s="12"/>
      <c r="QQP37" s="12"/>
      <c r="QQQ37" s="12"/>
      <c r="QQR37" s="12"/>
      <c r="QQS37" s="12"/>
      <c r="QQT37" s="12"/>
      <c r="QQU37" s="12"/>
      <c r="QQV37" s="12"/>
      <c r="QQW37" s="12"/>
      <c r="QQX37" s="12"/>
      <c r="QQY37" s="12"/>
      <c r="QQZ37" s="12"/>
      <c r="QRA37" s="12"/>
      <c r="QRB37" s="12"/>
      <c r="QRC37" s="12"/>
      <c r="QRD37" s="12"/>
      <c r="QRE37" s="12"/>
      <c r="QRF37" s="12"/>
      <c r="QRG37" s="12"/>
      <c r="QRH37" s="12"/>
      <c r="QRI37" s="12"/>
      <c r="QRJ37" s="12"/>
      <c r="QRK37" s="12"/>
      <c r="QRL37" s="12"/>
      <c r="QRM37" s="12"/>
      <c r="QRN37" s="12"/>
      <c r="QRO37" s="12"/>
      <c r="QRP37" s="12"/>
      <c r="QRQ37" s="12"/>
      <c r="QRR37" s="12"/>
      <c r="QRS37" s="12"/>
      <c r="QRT37" s="12"/>
      <c r="QRU37" s="12"/>
      <c r="QRV37" s="12"/>
      <c r="QRW37" s="12"/>
      <c r="QRX37" s="12"/>
      <c r="QRY37" s="12"/>
      <c r="QRZ37" s="12"/>
      <c r="QSA37" s="12"/>
      <c r="QSB37" s="12"/>
      <c r="QSC37" s="12"/>
      <c r="QSD37" s="12"/>
      <c r="QSE37" s="12"/>
      <c r="QSF37" s="12"/>
      <c r="QSG37" s="12"/>
      <c r="QSH37" s="12"/>
      <c r="QSI37" s="12"/>
      <c r="QSJ37" s="12"/>
      <c r="QSK37" s="12"/>
      <c r="QSL37" s="12"/>
      <c r="QSM37" s="12"/>
      <c r="QSN37" s="12"/>
      <c r="QSO37" s="12"/>
      <c r="QSP37" s="12"/>
      <c r="QSQ37" s="12"/>
      <c r="QSR37" s="12"/>
      <c r="QSS37" s="12"/>
      <c r="QST37" s="12"/>
      <c r="QSU37" s="12"/>
      <c r="QSV37" s="12"/>
      <c r="QSW37" s="12"/>
      <c r="QSX37" s="12"/>
      <c r="QSY37" s="12"/>
      <c r="QSZ37" s="12"/>
      <c r="QTA37" s="12"/>
      <c r="QTB37" s="12"/>
      <c r="QTC37" s="12"/>
      <c r="QTD37" s="12"/>
      <c r="QTE37" s="12"/>
      <c r="QTF37" s="12"/>
      <c r="QTG37" s="12"/>
      <c r="QTH37" s="12"/>
      <c r="QTI37" s="12"/>
      <c r="QTJ37" s="12"/>
      <c r="QTK37" s="12"/>
      <c r="QTL37" s="12"/>
      <c r="QTM37" s="12"/>
      <c r="QTN37" s="12"/>
      <c r="QTO37" s="12"/>
      <c r="QTP37" s="12"/>
      <c r="QTQ37" s="12"/>
      <c r="QTR37" s="12"/>
      <c r="QTS37" s="12"/>
      <c r="QTT37" s="12"/>
      <c r="QTU37" s="12"/>
      <c r="QTV37" s="12"/>
      <c r="QTW37" s="12"/>
      <c r="QTX37" s="12"/>
      <c r="QTY37" s="12"/>
      <c r="QTZ37" s="12"/>
      <c r="QUA37" s="12"/>
      <c r="QUB37" s="12"/>
      <c r="QUC37" s="12"/>
      <c r="QUD37" s="12"/>
      <c r="QUE37" s="12"/>
      <c r="QUF37" s="12"/>
      <c r="QUG37" s="12"/>
      <c r="QUH37" s="12"/>
      <c r="QUI37" s="12"/>
      <c r="QUJ37" s="12"/>
      <c r="QUK37" s="12"/>
      <c r="QUL37" s="12"/>
      <c r="QUM37" s="12"/>
      <c r="QUN37" s="12"/>
      <c r="QUO37" s="12"/>
      <c r="QUP37" s="12"/>
      <c r="QUQ37" s="12"/>
      <c r="QUR37" s="12"/>
      <c r="QUS37" s="12"/>
      <c r="QUT37" s="12"/>
      <c r="QUU37" s="12"/>
      <c r="QUV37" s="12"/>
      <c r="QUW37" s="12"/>
      <c r="QUX37" s="12"/>
      <c r="QUY37" s="12"/>
      <c r="QUZ37" s="12"/>
      <c r="QVA37" s="12"/>
      <c r="QVB37" s="12"/>
      <c r="QVC37" s="12"/>
      <c r="QVD37" s="12"/>
      <c r="QVE37" s="12"/>
      <c r="QVF37" s="12"/>
      <c r="QVG37" s="12"/>
      <c r="QVH37" s="12"/>
      <c r="QVI37" s="12"/>
      <c r="QVJ37" s="12"/>
      <c r="QVK37" s="12"/>
      <c r="QVL37" s="12"/>
      <c r="QVM37" s="12"/>
      <c r="QVN37" s="12"/>
      <c r="QVO37" s="12"/>
      <c r="QVP37" s="12"/>
      <c r="QVQ37" s="12"/>
      <c r="QVR37" s="12"/>
      <c r="QVS37" s="12"/>
      <c r="QVT37" s="12"/>
      <c r="QVU37" s="12"/>
      <c r="QVV37" s="12"/>
      <c r="QVW37" s="12"/>
      <c r="QVX37" s="12"/>
      <c r="QVY37" s="12"/>
      <c r="QVZ37" s="12"/>
      <c r="QWA37" s="12"/>
      <c r="QWB37" s="12"/>
      <c r="QWC37" s="12"/>
      <c r="QWD37" s="12"/>
      <c r="QWE37" s="12"/>
      <c r="QWF37" s="12"/>
      <c r="QWG37" s="12"/>
      <c r="QWH37" s="12"/>
      <c r="QWI37" s="12"/>
      <c r="QWJ37" s="12"/>
      <c r="QWK37" s="12"/>
      <c r="QWL37" s="12"/>
      <c r="QWM37" s="12"/>
      <c r="QWN37" s="12"/>
      <c r="QWO37" s="12"/>
      <c r="QWP37" s="12"/>
      <c r="QWQ37" s="12"/>
      <c r="QWR37" s="12"/>
      <c r="QWS37" s="12"/>
      <c r="QWT37" s="12"/>
      <c r="QWU37" s="12"/>
      <c r="QWV37" s="12"/>
      <c r="QWW37" s="12"/>
      <c r="QWX37" s="12"/>
      <c r="QWY37" s="12"/>
      <c r="QWZ37" s="12"/>
      <c r="QXA37" s="12"/>
      <c r="QXB37" s="12"/>
      <c r="QXC37" s="12"/>
      <c r="QXD37" s="12"/>
      <c r="QXE37" s="12"/>
      <c r="QXF37" s="12"/>
      <c r="QXG37" s="12"/>
      <c r="QXH37" s="12"/>
      <c r="QXI37" s="12"/>
      <c r="QXJ37" s="12"/>
      <c r="QXK37" s="12"/>
      <c r="QXL37" s="12"/>
      <c r="QXM37" s="12"/>
      <c r="QXN37" s="12"/>
      <c r="QXO37" s="12"/>
      <c r="QXP37" s="12"/>
      <c r="QXQ37" s="12"/>
      <c r="QXR37" s="12"/>
      <c r="QXS37" s="12"/>
      <c r="QXT37" s="12"/>
      <c r="QXU37" s="12"/>
      <c r="QXV37" s="12"/>
      <c r="QXW37" s="12"/>
      <c r="QXX37" s="12"/>
      <c r="QXY37" s="12"/>
      <c r="QXZ37" s="12"/>
      <c r="QYA37" s="12"/>
      <c r="QYB37" s="12"/>
      <c r="QYC37" s="12"/>
      <c r="QYD37" s="12"/>
      <c r="QYE37" s="12"/>
      <c r="QYF37" s="12"/>
      <c r="QYG37" s="12"/>
      <c r="QYH37" s="12"/>
      <c r="QYI37" s="12"/>
      <c r="QYJ37" s="12"/>
      <c r="QYK37" s="12"/>
      <c r="QYL37" s="12"/>
      <c r="QYM37" s="12"/>
      <c r="QYN37" s="12"/>
      <c r="QYO37" s="12"/>
      <c r="QYP37" s="12"/>
      <c r="QYQ37" s="12"/>
      <c r="QYR37" s="12"/>
      <c r="QYS37" s="12"/>
      <c r="QYT37" s="12"/>
      <c r="QYU37" s="12"/>
      <c r="QYV37" s="12"/>
      <c r="QYW37" s="12"/>
      <c r="QYX37" s="12"/>
      <c r="QYY37" s="12"/>
      <c r="QYZ37" s="12"/>
      <c r="QZA37" s="12"/>
      <c r="QZB37" s="12"/>
      <c r="QZC37" s="12"/>
      <c r="QZD37" s="12"/>
      <c r="QZE37" s="12"/>
      <c r="QZF37" s="12"/>
      <c r="QZG37" s="12"/>
      <c r="QZH37" s="12"/>
      <c r="QZI37" s="12"/>
      <c r="QZJ37" s="12"/>
      <c r="QZK37" s="12"/>
      <c r="QZL37" s="12"/>
      <c r="QZM37" s="12"/>
      <c r="QZN37" s="12"/>
      <c r="QZO37" s="12"/>
      <c r="QZP37" s="12"/>
      <c r="QZQ37" s="12"/>
      <c r="QZR37" s="12"/>
      <c r="QZS37" s="12"/>
      <c r="QZT37" s="12"/>
      <c r="QZU37" s="12"/>
      <c r="QZV37" s="12"/>
      <c r="QZW37" s="12"/>
      <c r="QZX37" s="12"/>
      <c r="QZY37" s="12"/>
      <c r="QZZ37" s="12"/>
      <c r="RAA37" s="12"/>
      <c r="RAB37" s="12"/>
      <c r="RAC37" s="12"/>
      <c r="RAD37" s="12"/>
      <c r="RAE37" s="12"/>
      <c r="RAF37" s="12"/>
      <c r="RAG37" s="12"/>
      <c r="RAH37" s="12"/>
      <c r="RAI37" s="12"/>
      <c r="RAJ37" s="12"/>
      <c r="RAK37" s="12"/>
      <c r="RAL37" s="12"/>
      <c r="RAM37" s="12"/>
      <c r="RAN37" s="12"/>
      <c r="RAO37" s="12"/>
      <c r="RAP37" s="12"/>
      <c r="RAQ37" s="12"/>
      <c r="RAR37" s="12"/>
      <c r="RAS37" s="12"/>
      <c r="RAT37" s="12"/>
      <c r="RAU37" s="12"/>
      <c r="RAV37" s="12"/>
      <c r="RAW37" s="12"/>
      <c r="RAX37" s="12"/>
      <c r="RAY37" s="12"/>
      <c r="RAZ37" s="12"/>
      <c r="RBA37" s="12"/>
      <c r="RBB37" s="12"/>
      <c r="RBC37" s="12"/>
      <c r="RBD37" s="12"/>
      <c r="RBE37" s="12"/>
      <c r="RBF37" s="12"/>
      <c r="RBG37" s="12"/>
      <c r="RBH37" s="12"/>
      <c r="RBI37" s="12"/>
      <c r="RBJ37" s="12"/>
      <c r="RBK37" s="12"/>
      <c r="RBL37" s="12"/>
      <c r="RBM37" s="12"/>
      <c r="RBN37" s="12"/>
      <c r="RBO37" s="12"/>
      <c r="RBP37" s="12"/>
      <c r="RBQ37" s="12"/>
      <c r="RBR37" s="12"/>
      <c r="RBS37" s="12"/>
      <c r="RBT37" s="12"/>
      <c r="RBU37" s="12"/>
      <c r="RBV37" s="12"/>
      <c r="RBW37" s="12"/>
      <c r="RBX37" s="12"/>
      <c r="RBY37" s="12"/>
      <c r="RBZ37" s="12"/>
      <c r="RCA37" s="12"/>
      <c r="RCB37" s="12"/>
      <c r="RCC37" s="12"/>
      <c r="RCD37" s="12"/>
      <c r="RCE37" s="12"/>
      <c r="RCF37" s="12"/>
      <c r="RCG37" s="12"/>
      <c r="RCH37" s="12"/>
      <c r="RCI37" s="12"/>
      <c r="RCJ37" s="12"/>
      <c r="RCK37" s="12"/>
      <c r="RCL37" s="12"/>
      <c r="RCM37" s="12"/>
      <c r="RCN37" s="12"/>
      <c r="RCO37" s="12"/>
      <c r="RCP37" s="12"/>
      <c r="RCQ37" s="12"/>
      <c r="RCR37" s="12"/>
      <c r="RCS37" s="12"/>
      <c r="RCT37" s="12"/>
      <c r="RCU37" s="12"/>
      <c r="RCV37" s="12"/>
      <c r="RCW37" s="12"/>
      <c r="RCX37" s="12"/>
      <c r="RCY37" s="12"/>
      <c r="RCZ37" s="12"/>
      <c r="RDA37" s="12"/>
      <c r="RDB37" s="12"/>
      <c r="RDC37" s="12"/>
      <c r="RDD37" s="12"/>
      <c r="RDE37" s="12"/>
      <c r="RDF37" s="12"/>
      <c r="RDG37" s="12"/>
      <c r="RDH37" s="12"/>
      <c r="RDI37" s="12"/>
      <c r="RDJ37" s="12"/>
      <c r="RDK37" s="12"/>
      <c r="RDL37" s="12"/>
      <c r="RDM37" s="12"/>
      <c r="RDN37" s="12"/>
      <c r="RDO37" s="12"/>
      <c r="RDP37" s="12"/>
      <c r="RDQ37" s="12"/>
      <c r="RDR37" s="12"/>
      <c r="RDS37" s="12"/>
      <c r="RDT37" s="12"/>
      <c r="RDU37" s="12"/>
      <c r="RDV37" s="12"/>
      <c r="RDW37" s="12"/>
      <c r="RDX37" s="12"/>
      <c r="RDY37" s="12"/>
      <c r="RDZ37" s="12"/>
      <c r="REA37" s="12"/>
      <c r="REB37" s="12"/>
      <c r="REC37" s="12"/>
      <c r="RED37" s="12"/>
      <c r="REE37" s="12"/>
      <c r="REF37" s="12"/>
      <c r="REG37" s="12"/>
      <c r="REH37" s="12"/>
      <c r="REI37" s="12"/>
      <c r="REJ37" s="12"/>
      <c r="REK37" s="12"/>
      <c r="REL37" s="12"/>
      <c r="REM37" s="12"/>
      <c r="REN37" s="12"/>
      <c r="REO37" s="12"/>
      <c r="REP37" s="12"/>
      <c r="REQ37" s="12"/>
      <c r="RER37" s="12"/>
      <c r="RES37" s="12"/>
      <c r="RET37" s="12"/>
      <c r="REU37" s="12"/>
      <c r="REV37" s="12"/>
      <c r="REW37" s="12"/>
      <c r="REX37" s="12"/>
      <c r="REY37" s="12"/>
      <c r="REZ37" s="12"/>
      <c r="RFA37" s="12"/>
      <c r="RFB37" s="12"/>
      <c r="RFC37" s="12"/>
      <c r="RFD37" s="12"/>
      <c r="RFE37" s="12"/>
      <c r="RFF37" s="12"/>
      <c r="RFG37" s="12"/>
      <c r="RFH37" s="12"/>
      <c r="RFI37" s="12"/>
      <c r="RFJ37" s="12"/>
      <c r="RFK37" s="12"/>
      <c r="RFL37" s="12"/>
      <c r="RFM37" s="12"/>
      <c r="RFN37" s="12"/>
      <c r="RFO37" s="12"/>
      <c r="RFP37" s="12"/>
      <c r="RFQ37" s="12"/>
      <c r="RFR37" s="12"/>
      <c r="RFS37" s="12"/>
      <c r="RFT37" s="12"/>
      <c r="RFU37" s="12"/>
      <c r="RFV37" s="12"/>
      <c r="RFW37" s="12"/>
      <c r="RFX37" s="12"/>
      <c r="RFY37" s="12"/>
      <c r="RFZ37" s="12"/>
      <c r="RGA37" s="12"/>
      <c r="RGB37" s="12"/>
      <c r="RGC37" s="12"/>
      <c r="RGD37" s="12"/>
      <c r="RGE37" s="12"/>
      <c r="RGF37" s="12"/>
      <c r="RGG37" s="12"/>
      <c r="RGH37" s="12"/>
      <c r="RGI37" s="12"/>
      <c r="RGJ37" s="12"/>
      <c r="RGK37" s="12"/>
      <c r="RGL37" s="12"/>
      <c r="RGM37" s="12"/>
      <c r="RGN37" s="12"/>
      <c r="RGO37" s="12"/>
      <c r="RGP37" s="12"/>
      <c r="RGQ37" s="12"/>
      <c r="RGR37" s="12"/>
      <c r="RGS37" s="12"/>
      <c r="RGT37" s="12"/>
      <c r="RGU37" s="12"/>
      <c r="RGV37" s="12"/>
      <c r="RGW37" s="12"/>
      <c r="RGX37" s="12"/>
      <c r="RGY37" s="12"/>
      <c r="RGZ37" s="12"/>
      <c r="RHA37" s="12"/>
      <c r="RHB37" s="12"/>
      <c r="RHC37" s="12"/>
      <c r="RHD37" s="12"/>
      <c r="RHE37" s="12"/>
      <c r="RHF37" s="12"/>
      <c r="RHG37" s="12"/>
      <c r="RHH37" s="12"/>
      <c r="RHI37" s="12"/>
      <c r="RHJ37" s="12"/>
      <c r="RHK37" s="12"/>
      <c r="RHL37" s="12"/>
      <c r="RHM37" s="12"/>
      <c r="RHN37" s="12"/>
      <c r="RHO37" s="12"/>
      <c r="RHP37" s="12"/>
      <c r="RHQ37" s="12"/>
      <c r="RHR37" s="12"/>
      <c r="RHS37" s="12"/>
      <c r="RHT37" s="12"/>
      <c r="RHU37" s="12"/>
      <c r="RHV37" s="12"/>
      <c r="RHW37" s="12"/>
      <c r="RHX37" s="12"/>
      <c r="RHY37" s="12"/>
      <c r="RHZ37" s="12"/>
      <c r="RIA37" s="12"/>
      <c r="RIB37" s="12"/>
      <c r="RIC37" s="12"/>
      <c r="RID37" s="12"/>
      <c r="RIE37" s="12"/>
      <c r="RIF37" s="12"/>
      <c r="RIG37" s="12"/>
      <c r="RIH37" s="12"/>
      <c r="RII37" s="12"/>
      <c r="RIJ37" s="12"/>
      <c r="RIK37" s="12"/>
      <c r="RIL37" s="12"/>
      <c r="RIM37" s="12"/>
      <c r="RIN37" s="12"/>
      <c r="RIO37" s="12"/>
      <c r="RIP37" s="12"/>
      <c r="RIQ37" s="12"/>
      <c r="RIR37" s="12"/>
      <c r="RIS37" s="12"/>
      <c r="RIT37" s="12"/>
      <c r="RIU37" s="12"/>
      <c r="RIV37" s="12"/>
      <c r="RIW37" s="12"/>
      <c r="RIX37" s="12"/>
      <c r="RIY37" s="12"/>
      <c r="RIZ37" s="12"/>
      <c r="RJA37" s="12"/>
      <c r="RJB37" s="12"/>
      <c r="RJC37" s="12"/>
      <c r="RJD37" s="12"/>
      <c r="RJE37" s="12"/>
      <c r="RJF37" s="12"/>
      <c r="RJG37" s="12"/>
      <c r="RJH37" s="12"/>
      <c r="RJI37" s="12"/>
      <c r="RJJ37" s="12"/>
      <c r="RJK37" s="12"/>
      <c r="RJL37" s="12"/>
      <c r="RJM37" s="12"/>
      <c r="RJN37" s="12"/>
      <c r="RJO37" s="12"/>
      <c r="RJP37" s="12"/>
      <c r="RJQ37" s="12"/>
      <c r="RJR37" s="12"/>
      <c r="RJS37" s="12"/>
      <c r="RJT37" s="12"/>
      <c r="RJU37" s="12"/>
      <c r="RJV37" s="12"/>
      <c r="RJW37" s="12"/>
      <c r="RJX37" s="12"/>
      <c r="RJY37" s="12"/>
      <c r="RJZ37" s="12"/>
      <c r="RKA37" s="12"/>
      <c r="RKB37" s="12"/>
      <c r="RKC37" s="12"/>
      <c r="RKD37" s="12"/>
      <c r="RKE37" s="12"/>
      <c r="RKF37" s="12"/>
      <c r="RKG37" s="12"/>
      <c r="RKH37" s="12"/>
      <c r="RKI37" s="12"/>
      <c r="RKJ37" s="12"/>
      <c r="RKK37" s="12"/>
      <c r="RKL37" s="12"/>
      <c r="RKM37" s="12"/>
      <c r="RKN37" s="12"/>
      <c r="RKO37" s="12"/>
      <c r="RKP37" s="12"/>
      <c r="RKQ37" s="12"/>
      <c r="RKR37" s="12"/>
      <c r="RKS37" s="12"/>
      <c r="RKT37" s="12"/>
      <c r="RKU37" s="12"/>
      <c r="RKV37" s="12"/>
      <c r="RKW37" s="12"/>
      <c r="RKX37" s="12"/>
      <c r="RKY37" s="12"/>
      <c r="RKZ37" s="12"/>
      <c r="RLA37" s="12"/>
      <c r="RLB37" s="12"/>
      <c r="RLC37" s="12"/>
      <c r="RLD37" s="12"/>
      <c r="RLE37" s="12"/>
      <c r="RLF37" s="12"/>
      <c r="RLG37" s="12"/>
      <c r="RLH37" s="12"/>
      <c r="RLI37" s="12"/>
      <c r="RLJ37" s="12"/>
      <c r="RLK37" s="12"/>
      <c r="RLL37" s="12"/>
      <c r="RLM37" s="12"/>
      <c r="RLN37" s="12"/>
      <c r="RLO37" s="12"/>
      <c r="RLP37" s="12"/>
      <c r="RLQ37" s="12"/>
      <c r="RLR37" s="12"/>
      <c r="RLS37" s="12"/>
      <c r="RLT37" s="12"/>
      <c r="RLU37" s="12"/>
      <c r="RLV37" s="12"/>
      <c r="RLW37" s="12"/>
      <c r="RLX37" s="12"/>
      <c r="RLY37" s="12"/>
      <c r="RLZ37" s="12"/>
      <c r="RMA37" s="12"/>
      <c r="RMB37" s="12"/>
      <c r="RMC37" s="12"/>
      <c r="RMD37" s="12"/>
      <c r="RME37" s="12"/>
      <c r="RMF37" s="12"/>
      <c r="RMG37" s="12"/>
      <c r="RMH37" s="12"/>
      <c r="RMI37" s="12"/>
      <c r="RMJ37" s="12"/>
      <c r="RMK37" s="12"/>
      <c r="RML37" s="12"/>
      <c r="RMM37" s="12"/>
      <c r="RMN37" s="12"/>
      <c r="RMO37" s="12"/>
      <c r="RMP37" s="12"/>
      <c r="RMQ37" s="12"/>
      <c r="RMR37" s="12"/>
      <c r="RMS37" s="12"/>
      <c r="RMT37" s="12"/>
      <c r="RMU37" s="12"/>
      <c r="RMV37" s="12"/>
      <c r="RMW37" s="12"/>
      <c r="RMX37" s="12"/>
      <c r="RMY37" s="12"/>
      <c r="RMZ37" s="12"/>
      <c r="RNA37" s="12"/>
      <c r="RNB37" s="12"/>
      <c r="RNC37" s="12"/>
      <c r="RND37" s="12"/>
      <c r="RNE37" s="12"/>
      <c r="RNF37" s="12"/>
      <c r="RNG37" s="12"/>
      <c r="RNH37" s="12"/>
      <c r="RNI37" s="12"/>
      <c r="RNJ37" s="12"/>
      <c r="RNK37" s="12"/>
      <c r="RNL37" s="12"/>
      <c r="RNM37" s="12"/>
      <c r="RNN37" s="12"/>
      <c r="RNO37" s="12"/>
      <c r="RNP37" s="12"/>
      <c r="RNQ37" s="12"/>
      <c r="RNR37" s="12"/>
      <c r="RNS37" s="12"/>
      <c r="RNT37" s="12"/>
      <c r="RNU37" s="12"/>
      <c r="RNV37" s="12"/>
      <c r="RNW37" s="12"/>
      <c r="RNX37" s="12"/>
      <c r="RNY37" s="12"/>
      <c r="RNZ37" s="12"/>
      <c r="ROA37" s="12"/>
      <c r="ROB37" s="12"/>
      <c r="ROC37" s="12"/>
      <c r="ROD37" s="12"/>
      <c r="ROE37" s="12"/>
      <c r="ROF37" s="12"/>
      <c r="ROG37" s="12"/>
      <c r="ROH37" s="12"/>
      <c r="ROI37" s="12"/>
      <c r="ROJ37" s="12"/>
      <c r="ROK37" s="12"/>
      <c r="ROL37" s="12"/>
      <c r="ROM37" s="12"/>
      <c r="RON37" s="12"/>
      <c r="ROO37" s="12"/>
      <c r="ROP37" s="12"/>
      <c r="ROQ37" s="12"/>
      <c r="ROR37" s="12"/>
      <c r="ROS37" s="12"/>
      <c r="ROT37" s="12"/>
      <c r="ROU37" s="12"/>
      <c r="ROV37" s="12"/>
      <c r="ROW37" s="12"/>
      <c r="ROX37" s="12"/>
      <c r="ROY37" s="12"/>
      <c r="ROZ37" s="12"/>
      <c r="RPA37" s="12"/>
      <c r="RPB37" s="12"/>
      <c r="RPC37" s="12"/>
      <c r="RPD37" s="12"/>
      <c r="RPE37" s="12"/>
      <c r="RPF37" s="12"/>
      <c r="RPG37" s="12"/>
      <c r="RPH37" s="12"/>
      <c r="RPI37" s="12"/>
      <c r="RPJ37" s="12"/>
      <c r="RPK37" s="12"/>
      <c r="RPL37" s="12"/>
      <c r="RPM37" s="12"/>
      <c r="RPN37" s="12"/>
      <c r="RPO37" s="12"/>
      <c r="RPP37" s="12"/>
      <c r="RPQ37" s="12"/>
      <c r="RPR37" s="12"/>
      <c r="RPS37" s="12"/>
      <c r="RPT37" s="12"/>
      <c r="RPU37" s="12"/>
      <c r="RPV37" s="12"/>
      <c r="RPW37" s="12"/>
      <c r="RPX37" s="12"/>
      <c r="RPY37" s="12"/>
      <c r="RPZ37" s="12"/>
      <c r="RQA37" s="12"/>
      <c r="RQB37" s="12"/>
      <c r="RQC37" s="12"/>
      <c r="RQD37" s="12"/>
      <c r="RQE37" s="12"/>
      <c r="RQF37" s="12"/>
      <c r="RQG37" s="12"/>
      <c r="RQH37" s="12"/>
      <c r="RQI37" s="12"/>
      <c r="RQJ37" s="12"/>
      <c r="RQK37" s="12"/>
      <c r="RQL37" s="12"/>
      <c r="RQM37" s="12"/>
      <c r="RQN37" s="12"/>
      <c r="RQO37" s="12"/>
      <c r="RQP37" s="12"/>
      <c r="RQQ37" s="12"/>
      <c r="RQR37" s="12"/>
      <c r="RQS37" s="12"/>
      <c r="RQT37" s="12"/>
      <c r="RQU37" s="12"/>
      <c r="RQV37" s="12"/>
      <c r="RQW37" s="12"/>
      <c r="RQX37" s="12"/>
      <c r="RQY37" s="12"/>
      <c r="RQZ37" s="12"/>
      <c r="RRA37" s="12"/>
      <c r="RRB37" s="12"/>
      <c r="RRC37" s="12"/>
      <c r="RRD37" s="12"/>
      <c r="RRE37" s="12"/>
      <c r="RRF37" s="12"/>
      <c r="RRG37" s="12"/>
      <c r="RRH37" s="12"/>
      <c r="RRI37" s="12"/>
      <c r="RRJ37" s="12"/>
      <c r="RRK37" s="12"/>
      <c r="RRL37" s="12"/>
      <c r="RRM37" s="12"/>
      <c r="RRN37" s="12"/>
      <c r="RRO37" s="12"/>
      <c r="RRP37" s="12"/>
      <c r="RRQ37" s="12"/>
      <c r="RRR37" s="12"/>
      <c r="RRS37" s="12"/>
      <c r="RRT37" s="12"/>
      <c r="RRU37" s="12"/>
      <c r="RRV37" s="12"/>
      <c r="RRW37" s="12"/>
      <c r="RRX37" s="12"/>
      <c r="RRY37" s="12"/>
      <c r="RRZ37" s="12"/>
      <c r="RSA37" s="12"/>
      <c r="RSB37" s="12"/>
      <c r="RSC37" s="12"/>
      <c r="RSD37" s="12"/>
      <c r="RSE37" s="12"/>
      <c r="RSF37" s="12"/>
      <c r="RSG37" s="12"/>
      <c r="RSH37" s="12"/>
      <c r="RSI37" s="12"/>
      <c r="RSJ37" s="12"/>
      <c r="RSK37" s="12"/>
      <c r="RSL37" s="12"/>
      <c r="RSM37" s="12"/>
      <c r="RSN37" s="12"/>
      <c r="RSO37" s="12"/>
      <c r="RSP37" s="12"/>
      <c r="RSQ37" s="12"/>
      <c r="RSR37" s="12"/>
      <c r="RSS37" s="12"/>
      <c r="RST37" s="12"/>
      <c r="RSU37" s="12"/>
      <c r="RSV37" s="12"/>
      <c r="RSW37" s="12"/>
      <c r="RSX37" s="12"/>
      <c r="RSY37" s="12"/>
      <c r="RSZ37" s="12"/>
      <c r="RTA37" s="12"/>
      <c r="RTB37" s="12"/>
      <c r="RTC37" s="12"/>
      <c r="RTD37" s="12"/>
      <c r="RTE37" s="12"/>
      <c r="RTF37" s="12"/>
      <c r="RTG37" s="12"/>
      <c r="RTH37" s="12"/>
      <c r="RTI37" s="12"/>
      <c r="RTJ37" s="12"/>
      <c r="RTK37" s="12"/>
      <c r="RTL37" s="12"/>
      <c r="RTM37" s="12"/>
      <c r="RTN37" s="12"/>
      <c r="RTO37" s="12"/>
      <c r="RTP37" s="12"/>
      <c r="RTQ37" s="12"/>
      <c r="RTR37" s="12"/>
      <c r="RTS37" s="12"/>
      <c r="RTT37" s="12"/>
      <c r="RTU37" s="12"/>
      <c r="RTV37" s="12"/>
      <c r="RTW37" s="12"/>
      <c r="RTX37" s="12"/>
      <c r="RTY37" s="12"/>
      <c r="RTZ37" s="12"/>
      <c r="RUA37" s="12"/>
      <c r="RUB37" s="12"/>
      <c r="RUC37" s="12"/>
      <c r="RUD37" s="12"/>
      <c r="RUE37" s="12"/>
      <c r="RUF37" s="12"/>
      <c r="RUG37" s="12"/>
      <c r="RUH37" s="12"/>
      <c r="RUI37" s="12"/>
      <c r="RUJ37" s="12"/>
      <c r="RUK37" s="12"/>
      <c r="RUL37" s="12"/>
      <c r="RUM37" s="12"/>
      <c r="RUN37" s="12"/>
      <c r="RUO37" s="12"/>
      <c r="RUP37" s="12"/>
      <c r="RUQ37" s="12"/>
      <c r="RUR37" s="12"/>
      <c r="RUS37" s="12"/>
      <c r="RUT37" s="12"/>
      <c r="RUU37" s="12"/>
      <c r="RUV37" s="12"/>
      <c r="RUW37" s="12"/>
      <c r="RUX37" s="12"/>
      <c r="RUY37" s="12"/>
      <c r="RUZ37" s="12"/>
      <c r="RVA37" s="12"/>
      <c r="RVB37" s="12"/>
      <c r="RVC37" s="12"/>
      <c r="RVD37" s="12"/>
      <c r="RVE37" s="12"/>
      <c r="RVF37" s="12"/>
      <c r="RVG37" s="12"/>
      <c r="RVH37" s="12"/>
      <c r="RVI37" s="12"/>
      <c r="RVJ37" s="12"/>
      <c r="RVK37" s="12"/>
      <c r="RVL37" s="12"/>
      <c r="RVM37" s="12"/>
      <c r="RVN37" s="12"/>
      <c r="RVO37" s="12"/>
      <c r="RVP37" s="12"/>
      <c r="RVQ37" s="12"/>
      <c r="RVR37" s="12"/>
      <c r="RVS37" s="12"/>
      <c r="RVT37" s="12"/>
      <c r="RVU37" s="12"/>
      <c r="RVV37" s="12"/>
      <c r="RVW37" s="12"/>
      <c r="RVX37" s="12"/>
      <c r="RVY37" s="12"/>
      <c r="RVZ37" s="12"/>
      <c r="RWA37" s="12"/>
      <c r="RWB37" s="12"/>
      <c r="RWC37" s="12"/>
      <c r="RWD37" s="12"/>
      <c r="RWE37" s="12"/>
      <c r="RWF37" s="12"/>
      <c r="RWG37" s="12"/>
      <c r="RWH37" s="12"/>
      <c r="RWI37" s="12"/>
      <c r="RWJ37" s="12"/>
      <c r="RWK37" s="12"/>
      <c r="RWL37" s="12"/>
      <c r="RWM37" s="12"/>
      <c r="RWN37" s="12"/>
      <c r="RWO37" s="12"/>
      <c r="RWP37" s="12"/>
      <c r="RWQ37" s="12"/>
      <c r="RWR37" s="12"/>
      <c r="RWS37" s="12"/>
      <c r="RWT37" s="12"/>
      <c r="RWU37" s="12"/>
      <c r="RWV37" s="12"/>
      <c r="RWW37" s="12"/>
      <c r="RWX37" s="12"/>
      <c r="RWY37" s="12"/>
      <c r="RWZ37" s="12"/>
      <c r="RXA37" s="12"/>
      <c r="RXB37" s="12"/>
      <c r="RXC37" s="12"/>
      <c r="RXD37" s="12"/>
      <c r="RXE37" s="12"/>
      <c r="RXF37" s="12"/>
      <c r="RXG37" s="12"/>
      <c r="RXH37" s="12"/>
      <c r="RXI37" s="12"/>
      <c r="RXJ37" s="12"/>
      <c r="RXK37" s="12"/>
      <c r="RXL37" s="12"/>
      <c r="RXM37" s="12"/>
      <c r="RXN37" s="12"/>
      <c r="RXO37" s="12"/>
      <c r="RXP37" s="12"/>
      <c r="RXQ37" s="12"/>
      <c r="RXR37" s="12"/>
      <c r="RXS37" s="12"/>
      <c r="RXT37" s="12"/>
      <c r="RXU37" s="12"/>
      <c r="RXV37" s="12"/>
      <c r="RXW37" s="12"/>
      <c r="RXX37" s="12"/>
      <c r="RXY37" s="12"/>
      <c r="RXZ37" s="12"/>
      <c r="RYA37" s="12"/>
      <c r="RYB37" s="12"/>
      <c r="RYC37" s="12"/>
      <c r="RYD37" s="12"/>
      <c r="RYE37" s="12"/>
      <c r="RYF37" s="12"/>
      <c r="RYG37" s="12"/>
      <c r="RYH37" s="12"/>
      <c r="RYI37" s="12"/>
      <c r="RYJ37" s="12"/>
      <c r="RYK37" s="12"/>
      <c r="RYL37" s="12"/>
      <c r="RYM37" s="12"/>
      <c r="RYN37" s="12"/>
      <c r="RYO37" s="12"/>
      <c r="RYP37" s="12"/>
      <c r="RYQ37" s="12"/>
      <c r="RYR37" s="12"/>
      <c r="RYS37" s="12"/>
      <c r="RYT37" s="12"/>
      <c r="RYU37" s="12"/>
      <c r="RYV37" s="12"/>
      <c r="RYW37" s="12"/>
      <c r="RYX37" s="12"/>
      <c r="RYY37" s="12"/>
      <c r="RYZ37" s="12"/>
      <c r="RZA37" s="12"/>
      <c r="RZB37" s="12"/>
      <c r="RZC37" s="12"/>
      <c r="RZD37" s="12"/>
      <c r="RZE37" s="12"/>
      <c r="RZF37" s="12"/>
      <c r="RZG37" s="12"/>
      <c r="RZH37" s="12"/>
      <c r="RZI37" s="12"/>
      <c r="RZJ37" s="12"/>
      <c r="RZK37" s="12"/>
      <c r="RZL37" s="12"/>
      <c r="RZM37" s="12"/>
      <c r="RZN37" s="12"/>
      <c r="RZO37" s="12"/>
      <c r="RZP37" s="12"/>
      <c r="RZQ37" s="12"/>
      <c r="RZR37" s="12"/>
      <c r="RZS37" s="12"/>
      <c r="RZT37" s="12"/>
      <c r="RZU37" s="12"/>
      <c r="RZV37" s="12"/>
      <c r="RZW37" s="12"/>
      <c r="RZX37" s="12"/>
      <c r="RZY37" s="12"/>
      <c r="RZZ37" s="12"/>
      <c r="SAA37" s="12"/>
      <c r="SAB37" s="12"/>
      <c r="SAC37" s="12"/>
      <c r="SAD37" s="12"/>
      <c r="SAE37" s="12"/>
      <c r="SAF37" s="12"/>
      <c r="SAG37" s="12"/>
      <c r="SAH37" s="12"/>
      <c r="SAI37" s="12"/>
      <c r="SAJ37" s="12"/>
      <c r="SAK37" s="12"/>
      <c r="SAL37" s="12"/>
      <c r="SAM37" s="12"/>
      <c r="SAN37" s="12"/>
      <c r="SAO37" s="12"/>
      <c r="SAP37" s="12"/>
      <c r="SAQ37" s="12"/>
      <c r="SAR37" s="12"/>
      <c r="SAS37" s="12"/>
      <c r="SAT37" s="12"/>
      <c r="SAU37" s="12"/>
      <c r="SAV37" s="12"/>
      <c r="SAW37" s="12"/>
      <c r="SAX37" s="12"/>
      <c r="SAY37" s="12"/>
      <c r="SAZ37" s="12"/>
      <c r="SBA37" s="12"/>
      <c r="SBB37" s="12"/>
      <c r="SBC37" s="12"/>
      <c r="SBD37" s="12"/>
      <c r="SBE37" s="12"/>
      <c r="SBF37" s="12"/>
      <c r="SBG37" s="12"/>
      <c r="SBH37" s="12"/>
      <c r="SBI37" s="12"/>
      <c r="SBJ37" s="12"/>
      <c r="SBK37" s="12"/>
      <c r="SBL37" s="12"/>
      <c r="SBM37" s="12"/>
      <c r="SBN37" s="12"/>
      <c r="SBO37" s="12"/>
      <c r="SBP37" s="12"/>
      <c r="SBQ37" s="12"/>
      <c r="SBR37" s="12"/>
      <c r="SBS37" s="12"/>
      <c r="SBT37" s="12"/>
      <c r="SBU37" s="12"/>
      <c r="SBV37" s="12"/>
      <c r="SBW37" s="12"/>
      <c r="SBX37" s="12"/>
      <c r="SBY37" s="12"/>
      <c r="SBZ37" s="12"/>
      <c r="SCA37" s="12"/>
      <c r="SCB37" s="12"/>
      <c r="SCC37" s="12"/>
      <c r="SCD37" s="12"/>
      <c r="SCE37" s="12"/>
      <c r="SCF37" s="12"/>
      <c r="SCG37" s="12"/>
      <c r="SCH37" s="12"/>
      <c r="SCI37" s="12"/>
      <c r="SCJ37" s="12"/>
      <c r="SCK37" s="12"/>
      <c r="SCL37" s="12"/>
      <c r="SCM37" s="12"/>
      <c r="SCN37" s="12"/>
      <c r="SCO37" s="12"/>
      <c r="SCP37" s="12"/>
      <c r="SCQ37" s="12"/>
      <c r="SCR37" s="12"/>
      <c r="SCS37" s="12"/>
      <c r="SCT37" s="12"/>
      <c r="SCU37" s="12"/>
      <c r="SCV37" s="12"/>
      <c r="SCW37" s="12"/>
      <c r="SCX37" s="12"/>
      <c r="SCY37" s="12"/>
      <c r="SCZ37" s="12"/>
      <c r="SDA37" s="12"/>
      <c r="SDB37" s="12"/>
      <c r="SDC37" s="12"/>
      <c r="SDD37" s="12"/>
      <c r="SDE37" s="12"/>
      <c r="SDF37" s="12"/>
      <c r="SDG37" s="12"/>
      <c r="SDH37" s="12"/>
      <c r="SDI37" s="12"/>
      <c r="SDJ37" s="12"/>
      <c r="SDK37" s="12"/>
      <c r="SDL37" s="12"/>
      <c r="SDM37" s="12"/>
      <c r="SDN37" s="12"/>
      <c r="SDO37" s="12"/>
      <c r="SDP37" s="12"/>
      <c r="SDQ37" s="12"/>
      <c r="SDR37" s="12"/>
      <c r="SDS37" s="12"/>
      <c r="SDT37" s="12"/>
      <c r="SDU37" s="12"/>
      <c r="SDV37" s="12"/>
      <c r="SDW37" s="12"/>
      <c r="SDX37" s="12"/>
      <c r="SDY37" s="12"/>
      <c r="SDZ37" s="12"/>
      <c r="SEA37" s="12"/>
      <c r="SEB37" s="12"/>
      <c r="SEC37" s="12"/>
      <c r="SED37" s="12"/>
      <c r="SEE37" s="12"/>
      <c r="SEF37" s="12"/>
      <c r="SEG37" s="12"/>
      <c r="SEH37" s="12"/>
      <c r="SEI37" s="12"/>
      <c r="SEJ37" s="12"/>
      <c r="SEK37" s="12"/>
      <c r="SEL37" s="12"/>
      <c r="SEM37" s="12"/>
      <c r="SEN37" s="12"/>
      <c r="SEO37" s="12"/>
      <c r="SEP37" s="12"/>
      <c r="SEQ37" s="12"/>
      <c r="SER37" s="12"/>
      <c r="SES37" s="12"/>
      <c r="SET37" s="12"/>
      <c r="SEU37" s="12"/>
      <c r="SEV37" s="12"/>
      <c r="SEW37" s="12"/>
      <c r="SEX37" s="12"/>
      <c r="SEY37" s="12"/>
      <c r="SEZ37" s="12"/>
      <c r="SFA37" s="12"/>
      <c r="SFB37" s="12"/>
      <c r="SFC37" s="12"/>
      <c r="SFD37" s="12"/>
      <c r="SFE37" s="12"/>
      <c r="SFF37" s="12"/>
      <c r="SFG37" s="12"/>
      <c r="SFH37" s="12"/>
      <c r="SFI37" s="12"/>
      <c r="SFJ37" s="12"/>
      <c r="SFK37" s="12"/>
      <c r="SFL37" s="12"/>
      <c r="SFM37" s="12"/>
      <c r="SFN37" s="12"/>
      <c r="SFO37" s="12"/>
      <c r="SFP37" s="12"/>
      <c r="SFQ37" s="12"/>
      <c r="SFR37" s="12"/>
      <c r="SFS37" s="12"/>
      <c r="SFT37" s="12"/>
      <c r="SFU37" s="12"/>
      <c r="SFV37" s="12"/>
      <c r="SFW37" s="12"/>
      <c r="SFX37" s="12"/>
      <c r="SFY37" s="12"/>
      <c r="SFZ37" s="12"/>
      <c r="SGA37" s="12"/>
      <c r="SGB37" s="12"/>
      <c r="SGC37" s="12"/>
      <c r="SGD37" s="12"/>
      <c r="SGE37" s="12"/>
      <c r="SGF37" s="12"/>
      <c r="SGG37" s="12"/>
      <c r="SGH37" s="12"/>
      <c r="SGI37" s="12"/>
      <c r="SGJ37" s="12"/>
      <c r="SGK37" s="12"/>
      <c r="SGL37" s="12"/>
      <c r="SGM37" s="12"/>
      <c r="SGN37" s="12"/>
      <c r="SGO37" s="12"/>
      <c r="SGP37" s="12"/>
      <c r="SGQ37" s="12"/>
      <c r="SGR37" s="12"/>
      <c r="SGS37" s="12"/>
      <c r="SGT37" s="12"/>
      <c r="SGU37" s="12"/>
      <c r="SGV37" s="12"/>
      <c r="SGW37" s="12"/>
      <c r="SGX37" s="12"/>
      <c r="SGY37" s="12"/>
      <c r="SGZ37" s="12"/>
      <c r="SHA37" s="12"/>
      <c r="SHB37" s="12"/>
      <c r="SHC37" s="12"/>
      <c r="SHD37" s="12"/>
      <c r="SHE37" s="12"/>
      <c r="SHF37" s="12"/>
      <c r="SHG37" s="12"/>
      <c r="SHH37" s="12"/>
      <c r="SHI37" s="12"/>
      <c r="SHJ37" s="12"/>
      <c r="SHK37" s="12"/>
      <c r="SHL37" s="12"/>
      <c r="SHM37" s="12"/>
      <c r="SHN37" s="12"/>
      <c r="SHO37" s="12"/>
      <c r="SHP37" s="12"/>
      <c r="SHQ37" s="12"/>
      <c r="SHR37" s="12"/>
      <c r="SHS37" s="12"/>
      <c r="SHT37" s="12"/>
      <c r="SHU37" s="12"/>
      <c r="SHV37" s="12"/>
      <c r="SHW37" s="12"/>
      <c r="SHX37" s="12"/>
      <c r="SHY37" s="12"/>
      <c r="SHZ37" s="12"/>
      <c r="SIA37" s="12"/>
      <c r="SIB37" s="12"/>
      <c r="SIC37" s="12"/>
      <c r="SID37" s="12"/>
      <c r="SIE37" s="12"/>
      <c r="SIF37" s="12"/>
      <c r="SIG37" s="12"/>
      <c r="SIH37" s="12"/>
      <c r="SII37" s="12"/>
      <c r="SIJ37" s="12"/>
      <c r="SIK37" s="12"/>
      <c r="SIL37" s="12"/>
      <c r="SIM37" s="12"/>
      <c r="SIN37" s="12"/>
      <c r="SIO37" s="12"/>
      <c r="SIP37" s="12"/>
      <c r="SIQ37" s="12"/>
      <c r="SIR37" s="12"/>
      <c r="SIS37" s="12"/>
      <c r="SIT37" s="12"/>
      <c r="SIU37" s="12"/>
      <c r="SIV37" s="12"/>
      <c r="SIW37" s="12"/>
      <c r="SIX37" s="12"/>
      <c r="SIY37" s="12"/>
      <c r="SIZ37" s="12"/>
      <c r="SJA37" s="12"/>
      <c r="SJB37" s="12"/>
      <c r="SJC37" s="12"/>
      <c r="SJD37" s="12"/>
      <c r="SJE37" s="12"/>
      <c r="SJF37" s="12"/>
      <c r="SJG37" s="12"/>
      <c r="SJH37" s="12"/>
      <c r="SJI37" s="12"/>
      <c r="SJJ37" s="12"/>
      <c r="SJK37" s="12"/>
      <c r="SJL37" s="12"/>
      <c r="SJM37" s="12"/>
      <c r="SJN37" s="12"/>
      <c r="SJO37" s="12"/>
      <c r="SJP37" s="12"/>
      <c r="SJQ37" s="12"/>
      <c r="SJR37" s="12"/>
      <c r="SJS37" s="12"/>
      <c r="SJT37" s="12"/>
      <c r="SJU37" s="12"/>
      <c r="SJV37" s="12"/>
      <c r="SJW37" s="12"/>
      <c r="SJX37" s="12"/>
      <c r="SJY37" s="12"/>
      <c r="SJZ37" s="12"/>
      <c r="SKA37" s="12"/>
      <c r="SKB37" s="12"/>
      <c r="SKC37" s="12"/>
      <c r="SKD37" s="12"/>
      <c r="SKE37" s="12"/>
      <c r="SKF37" s="12"/>
      <c r="SKG37" s="12"/>
      <c r="SKH37" s="12"/>
      <c r="SKI37" s="12"/>
      <c r="SKJ37" s="12"/>
      <c r="SKK37" s="12"/>
      <c r="SKL37" s="12"/>
      <c r="SKM37" s="12"/>
      <c r="SKN37" s="12"/>
      <c r="SKO37" s="12"/>
      <c r="SKP37" s="12"/>
      <c r="SKQ37" s="12"/>
      <c r="SKR37" s="12"/>
      <c r="SKS37" s="12"/>
      <c r="SKT37" s="12"/>
      <c r="SKU37" s="12"/>
      <c r="SKV37" s="12"/>
      <c r="SKW37" s="12"/>
      <c r="SKX37" s="12"/>
      <c r="SKY37" s="12"/>
      <c r="SKZ37" s="12"/>
      <c r="SLA37" s="12"/>
      <c r="SLB37" s="12"/>
      <c r="SLC37" s="12"/>
      <c r="SLD37" s="12"/>
      <c r="SLE37" s="12"/>
      <c r="SLF37" s="12"/>
      <c r="SLG37" s="12"/>
      <c r="SLH37" s="12"/>
      <c r="SLI37" s="12"/>
      <c r="SLJ37" s="12"/>
      <c r="SLK37" s="12"/>
      <c r="SLL37" s="12"/>
      <c r="SLM37" s="12"/>
      <c r="SLN37" s="12"/>
      <c r="SLO37" s="12"/>
      <c r="SLP37" s="12"/>
      <c r="SLQ37" s="12"/>
      <c r="SLR37" s="12"/>
      <c r="SLS37" s="12"/>
      <c r="SLT37" s="12"/>
      <c r="SLU37" s="12"/>
      <c r="SLV37" s="12"/>
      <c r="SLW37" s="12"/>
      <c r="SLX37" s="12"/>
      <c r="SLY37" s="12"/>
      <c r="SLZ37" s="12"/>
      <c r="SMA37" s="12"/>
      <c r="SMB37" s="12"/>
      <c r="SMC37" s="12"/>
      <c r="SMD37" s="12"/>
      <c r="SME37" s="12"/>
      <c r="SMF37" s="12"/>
      <c r="SMG37" s="12"/>
      <c r="SMH37" s="12"/>
      <c r="SMI37" s="12"/>
      <c r="SMJ37" s="12"/>
      <c r="SMK37" s="12"/>
      <c r="SML37" s="12"/>
      <c r="SMM37" s="12"/>
      <c r="SMN37" s="12"/>
      <c r="SMO37" s="12"/>
      <c r="SMP37" s="12"/>
      <c r="SMQ37" s="12"/>
      <c r="SMR37" s="12"/>
      <c r="SMS37" s="12"/>
      <c r="SMT37" s="12"/>
      <c r="SMU37" s="12"/>
      <c r="SMV37" s="12"/>
      <c r="SMW37" s="12"/>
      <c r="SMX37" s="12"/>
      <c r="SMY37" s="12"/>
      <c r="SMZ37" s="12"/>
      <c r="SNA37" s="12"/>
      <c r="SNB37" s="12"/>
      <c r="SNC37" s="12"/>
      <c r="SND37" s="12"/>
      <c r="SNE37" s="12"/>
      <c r="SNF37" s="12"/>
      <c r="SNG37" s="12"/>
      <c r="SNH37" s="12"/>
      <c r="SNI37" s="12"/>
      <c r="SNJ37" s="12"/>
      <c r="SNK37" s="12"/>
      <c r="SNL37" s="12"/>
      <c r="SNM37" s="12"/>
      <c r="SNN37" s="12"/>
      <c r="SNO37" s="12"/>
      <c r="SNP37" s="12"/>
      <c r="SNQ37" s="12"/>
      <c r="SNR37" s="12"/>
      <c r="SNS37" s="12"/>
      <c r="SNT37" s="12"/>
      <c r="SNU37" s="12"/>
      <c r="SNV37" s="12"/>
      <c r="SNW37" s="12"/>
      <c r="SNX37" s="12"/>
      <c r="SNY37" s="12"/>
      <c r="SNZ37" s="12"/>
      <c r="SOA37" s="12"/>
      <c r="SOB37" s="12"/>
      <c r="SOC37" s="12"/>
      <c r="SOD37" s="12"/>
      <c r="SOE37" s="12"/>
      <c r="SOF37" s="12"/>
      <c r="SOG37" s="12"/>
      <c r="SOH37" s="12"/>
      <c r="SOI37" s="12"/>
      <c r="SOJ37" s="12"/>
      <c r="SOK37" s="12"/>
      <c r="SOL37" s="12"/>
      <c r="SOM37" s="12"/>
      <c r="SON37" s="12"/>
      <c r="SOO37" s="12"/>
      <c r="SOP37" s="12"/>
      <c r="SOQ37" s="12"/>
      <c r="SOR37" s="12"/>
      <c r="SOS37" s="12"/>
      <c r="SOT37" s="12"/>
      <c r="SOU37" s="12"/>
      <c r="SOV37" s="12"/>
      <c r="SOW37" s="12"/>
      <c r="SOX37" s="12"/>
      <c r="SOY37" s="12"/>
      <c r="SOZ37" s="12"/>
      <c r="SPA37" s="12"/>
      <c r="SPB37" s="12"/>
      <c r="SPC37" s="12"/>
      <c r="SPD37" s="12"/>
      <c r="SPE37" s="12"/>
      <c r="SPF37" s="12"/>
      <c r="SPG37" s="12"/>
      <c r="SPH37" s="12"/>
      <c r="SPI37" s="12"/>
      <c r="SPJ37" s="12"/>
      <c r="SPK37" s="12"/>
      <c r="SPL37" s="12"/>
      <c r="SPM37" s="12"/>
      <c r="SPN37" s="12"/>
      <c r="SPO37" s="12"/>
      <c r="SPP37" s="12"/>
      <c r="SPQ37" s="12"/>
      <c r="SPR37" s="12"/>
      <c r="SPS37" s="12"/>
      <c r="SPT37" s="12"/>
      <c r="SPU37" s="12"/>
      <c r="SPV37" s="12"/>
      <c r="SPW37" s="12"/>
      <c r="SPX37" s="12"/>
      <c r="SPY37" s="12"/>
      <c r="SPZ37" s="12"/>
      <c r="SQA37" s="12"/>
      <c r="SQB37" s="12"/>
      <c r="SQC37" s="12"/>
      <c r="SQD37" s="12"/>
      <c r="SQE37" s="12"/>
      <c r="SQF37" s="12"/>
      <c r="SQG37" s="12"/>
      <c r="SQH37" s="12"/>
      <c r="SQI37" s="12"/>
      <c r="SQJ37" s="12"/>
      <c r="SQK37" s="12"/>
      <c r="SQL37" s="12"/>
      <c r="SQM37" s="12"/>
      <c r="SQN37" s="12"/>
      <c r="SQO37" s="12"/>
      <c r="SQP37" s="12"/>
      <c r="SQQ37" s="12"/>
      <c r="SQR37" s="12"/>
      <c r="SQS37" s="12"/>
      <c r="SQT37" s="12"/>
      <c r="SQU37" s="12"/>
      <c r="SQV37" s="12"/>
      <c r="SQW37" s="12"/>
      <c r="SQX37" s="12"/>
      <c r="SQY37" s="12"/>
      <c r="SQZ37" s="12"/>
      <c r="SRA37" s="12"/>
      <c r="SRB37" s="12"/>
      <c r="SRC37" s="12"/>
      <c r="SRD37" s="12"/>
      <c r="SRE37" s="12"/>
      <c r="SRF37" s="12"/>
      <c r="SRG37" s="12"/>
      <c r="SRH37" s="12"/>
      <c r="SRI37" s="12"/>
      <c r="SRJ37" s="12"/>
      <c r="SRK37" s="12"/>
      <c r="SRL37" s="12"/>
      <c r="SRM37" s="12"/>
      <c r="SRN37" s="12"/>
      <c r="SRO37" s="12"/>
      <c r="SRP37" s="12"/>
      <c r="SRQ37" s="12"/>
      <c r="SRR37" s="12"/>
      <c r="SRS37" s="12"/>
      <c r="SRT37" s="12"/>
      <c r="SRU37" s="12"/>
      <c r="SRV37" s="12"/>
      <c r="SRW37" s="12"/>
      <c r="SRX37" s="12"/>
      <c r="SRY37" s="12"/>
      <c r="SRZ37" s="12"/>
      <c r="SSA37" s="12"/>
      <c r="SSB37" s="12"/>
      <c r="SSC37" s="12"/>
      <c r="SSD37" s="12"/>
      <c r="SSE37" s="12"/>
      <c r="SSF37" s="12"/>
      <c r="SSG37" s="12"/>
      <c r="SSH37" s="12"/>
      <c r="SSI37" s="12"/>
      <c r="SSJ37" s="12"/>
      <c r="SSK37" s="12"/>
      <c r="SSL37" s="12"/>
      <c r="SSM37" s="12"/>
      <c r="SSN37" s="12"/>
      <c r="SSO37" s="12"/>
      <c r="SSP37" s="12"/>
      <c r="SSQ37" s="12"/>
      <c r="SSR37" s="12"/>
      <c r="SSS37" s="12"/>
      <c r="SST37" s="12"/>
      <c r="SSU37" s="12"/>
      <c r="SSV37" s="12"/>
      <c r="SSW37" s="12"/>
      <c r="SSX37" s="12"/>
      <c r="SSY37" s="12"/>
      <c r="SSZ37" s="12"/>
      <c r="STA37" s="12"/>
      <c r="STB37" s="12"/>
      <c r="STC37" s="12"/>
      <c r="STD37" s="12"/>
      <c r="STE37" s="12"/>
      <c r="STF37" s="12"/>
      <c r="STG37" s="12"/>
      <c r="STH37" s="12"/>
      <c r="STI37" s="12"/>
      <c r="STJ37" s="12"/>
      <c r="STK37" s="12"/>
      <c r="STL37" s="12"/>
      <c r="STM37" s="12"/>
      <c r="STN37" s="12"/>
      <c r="STO37" s="12"/>
      <c r="STP37" s="12"/>
      <c r="STQ37" s="12"/>
      <c r="STR37" s="12"/>
      <c r="STS37" s="12"/>
      <c r="STT37" s="12"/>
      <c r="STU37" s="12"/>
      <c r="STV37" s="12"/>
      <c r="STW37" s="12"/>
      <c r="STX37" s="12"/>
      <c r="STY37" s="12"/>
      <c r="STZ37" s="12"/>
      <c r="SUA37" s="12"/>
      <c r="SUB37" s="12"/>
      <c r="SUC37" s="12"/>
      <c r="SUD37" s="12"/>
      <c r="SUE37" s="12"/>
      <c r="SUF37" s="12"/>
      <c r="SUG37" s="12"/>
      <c r="SUH37" s="12"/>
      <c r="SUI37" s="12"/>
      <c r="SUJ37" s="12"/>
      <c r="SUK37" s="12"/>
      <c r="SUL37" s="12"/>
      <c r="SUM37" s="12"/>
      <c r="SUN37" s="12"/>
      <c r="SUO37" s="12"/>
      <c r="SUP37" s="12"/>
      <c r="SUQ37" s="12"/>
      <c r="SUR37" s="12"/>
      <c r="SUS37" s="12"/>
      <c r="SUT37" s="12"/>
      <c r="SUU37" s="12"/>
      <c r="SUV37" s="12"/>
      <c r="SUW37" s="12"/>
      <c r="SUX37" s="12"/>
      <c r="SUY37" s="12"/>
      <c r="SUZ37" s="12"/>
      <c r="SVA37" s="12"/>
      <c r="SVB37" s="12"/>
      <c r="SVC37" s="12"/>
      <c r="SVD37" s="12"/>
      <c r="SVE37" s="12"/>
      <c r="SVF37" s="12"/>
      <c r="SVG37" s="12"/>
      <c r="SVH37" s="12"/>
      <c r="SVI37" s="12"/>
      <c r="SVJ37" s="12"/>
      <c r="SVK37" s="12"/>
      <c r="SVL37" s="12"/>
      <c r="SVM37" s="12"/>
      <c r="SVN37" s="12"/>
      <c r="SVO37" s="12"/>
      <c r="SVP37" s="12"/>
      <c r="SVQ37" s="12"/>
      <c r="SVR37" s="12"/>
      <c r="SVS37" s="12"/>
      <c r="SVT37" s="12"/>
      <c r="SVU37" s="12"/>
      <c r="SVV37" s="12"/>
      <c r="SVW37" s="12"/>
      <c r="SVX37" s="12"/>
      <c r="SVY37" s="12"/>
      <c r="SVZ37" s="12"/>
      <c r="SWA37" s="12"/>
      <c r="SWB37" s="12"/>
      <c r="SWC37" s="12"/>
      <c r="SWD37" s="12"/>
      <c r="SWE37" s="12"/>
      <c r="SWF37" s="12"/>
      <c r="SWG37" s="12"/>
      <c r="SWH37" s="12"/>
      <c r="SWI37" s="12"/>
      <c r="SWJ37" s="12"/>
      <c r="SWK37" s="12"/>
      <c r="SWL37" s="12"/>
      <c r="SWM37" s="12"/>
      <c r="SWN37" s="12"/>
      <c r="SWO37" s="12"/>
      <c r="SWP37" s="12"/>
      <c r="SWQ37" s="12"/>
      <c r="SWR37" s="12"/>
      <c r="SWS37" s="12"/>
      <c r="SWT37" s="12"/>
      <c r="SWU37" s="12"/>
      <c r="SWV37" s="12"/>
      <c r="SWW37" s="12"/>
      <c r="SWX37" s="12"/>
      <c r="SWY37" s="12"/>
      <c r="SWZ37" s="12"/>
      <c r="SXA37" s="12"/>
      <c r="SXB37" s="12"/>
      <c r="SXC37" s="12"/>
      <c r="SXD37" s="12"/>
      <c r="SXE37" s="12"/>
      <c r="SXF37" s="12"/>
      <c r="SXG37" s="12"/>
      <c r="SXH37" s="12"/>
      <c r="SXI37" s="12"/>
      <c r="SXJ37" s="12"/>
      <c r="SXK37" s="12"/>
      <c r="SXL37" s="12"/>
      <c r="SXM37" s="12"/>
      <c r="SXN37" s="12"/>
      <c r="SXO37" s="12"/>
      <c r="SXP37" s="12"/>
      <c r="SXQ37" s="12"/>
      <c r="SXR37" s="12"/>
      <c r="SXS37" s="12"/>
      <c r="SXT37" s="12"/>
      <c r="SXU37" s="12"/>
      <c r="SXV37" s="12"/>
      <c r="SXW37" s="12"/>
      <c r="SXX37" s="12"/>
      <c r="SXY37" s="12"/>
      <c r="SXZ37" s="12"/>
      <c r="SYA37" s="12"/>
      <c r="SYB37" s="12"/>
      <c r="SYC37" s="12"/>
      <c r="SYD37" s="12"/>
      <c r="SYE37" s="12"/>
      <c r="SYF37" s="12"/>
      <c r="SYG37" s="12"/>
      <c r="SYH37" s="12"/>
      <c r="SYI37" s="12"/>
      <c r="SYJ37" s="12"/>
      <c r="SYK37" s="12"/>
      <c r="SYL37" s="12"/>
      <c r="SYM37" s="12"/>
      <c r="SYN37" s="12"/>
      <c r="SYO37" s="12"/>
      <c r="SYP37" s="12"/>
      <c r="SYQ37" s="12"/>
      <c r="SYR37" s="12"/>
      <c r="SYS37" s="12"/>
      <c r="SYT37" s="12"/>
      <c r="SYU37" s="12"/>
      <c r="SYV37" s="12"/>
      <c r="SYW37" s="12"/>
      <c r="SYX37" s="12"/>
      <c r="SYY37" s="12"/>
      <c r="SYZ37" s="12"/>
      <c r="SZA37" s="12"/>
      <c r="SZB37" s="12"/>
      <c r="SZC37" s="12"/>
      <c r="SZD37" s="12"/>
      <c r="SZE37" s="12"/>
      <c r="SZF37" s="12"/>
      <c r="SZG37" s="12"/>
      <c r="SZH37" s="12"/>
      <c r="SZI37" s="12"/>
      <c r="SZJ37" s="12"/>
      <c r="SZK37" s="12"/>
      <c r="SZL37" s="12"/>
      <c r="SZM37" s="12"/>
      <c r="SZN37" s="12"/>
      <c r="SZO37" s="12"/>
      <c r="SZP37" s="12"/>
      <c r="SZQ37" s="12"/>
      <c r="SZR37" s="12"/>
      <c r="SZS37" s="12"/>
      <c r="SZT37" s="12"/>
      <c r="SZU37" s="12"/>
      <c r="SZV37" s="12"/>
      <c r="SZW37" s="12"/>
      <c r="SZX37" s="12"/>
      <c r="SZY37" s="12"/>
      <c r="SZZ37" s="12"/>
      <c r="TAA37" s="12"/>
      <c r="TAB37" s="12"/>
      <c r="TAC37" s="12"/>
      <c r="TAD37" s="12"/>
      <c r="TAE37" s="12"/>
      <c r="TAF37" s="12"/>
      <c r="TAG37" s="12"/>
      <c r="TAH37" s="12"/>
      <c r="TAI37" s="12"/>
      <c r="TAJ37" s="12"/>
      <c r="TAK37" s="12"/>
      <c r="TAL37" s="12"/>
      <c r="TAM37" s="12"/>
      <c r="TAN37" s="12"/>
      <c r="TAO37" s="12"/>
      <c r="TAP37" s="12"/>
      <c r="TAQ37" s="12"/>
      <c r="TAR37" s="12"/>
      <c r="TAS37" s="12"/>
      <c r="TAT37" s="12"/>
      <c r="TAU37" s="12"/>
      <c r="TAV37" s="12"/>
      <c r="TAW37" s="12"/>
      <c r="TAX37" s="12"/>
      <c r="TAY37" s="12"/>
      <c r="TAZ37" s="12"/>
      <c r="TBA37" s="12"/>
      <c r="TBB37" s="12"/>
      <c r="TBC37" s="12"/>
      <c r="TBD37" s="12"/>
      <c r="TBE37" s="12"/>
      <c r="TBF37" s="12"/>
      <c r="TBG37" s="12"/>
      <c r="TBH37" s="12"/>
      <c r="TBI37" s="12"/>
      <c r="TBJ37" s="12"/>
      <c r="TBK37" s="12"/>
      <c r="TBL37" s="12"/>
      <c r="TBM37" s="12"/>
      <c r="TBN37" s="12"/>
      <c r="TBO37" s="12"/>
      <c r="TBP37" s="12"/>
      <c r="TBQ37" s="12"/>
      <c r="TBR37" s="12"/>
      <c r="TBS37" s="12"/>
      <c r="TBT37" s="12"/>
      <c r="TBU37" s="12"/>
      <c r="TBV37" s="12"/>
      <c r="TBW37" s="12"/>
      <c r="TBX37" s="12"/>
      <c r="TBY37" s="12"/>
      <c r="TBZ37" s="12"/>
      <c r="TCA37" s="12"/>
      <c r="TCB37" s="12"/>
      <c r="TCC37" s="12"/>
      <c r="TCD37" s="12"/>
      <c r="TCE37" s="12"/>
      <c r="TCF37" s="12"/>
      <c r="TCG37" s="12"/>
      <c r="TCH37" s="12"/>
      <c r="TCI37" s="12"/>
      <c r="TCJ37" s="12"/>
      <c r="TCK37" s="12"/>
      <c r="TCL37" s="12"/>
      <c r="TCM37" s="12"/>
      <c r="TCN37" s="12"/>
      <c r="TCO37" s="12"/>
      <c r="TCP37" s="12"/>
      <c r="TCQ37" s="12"/>
      <c r="TCR37" s="12"/>
      <c r="TCS37" s="12"/>
      <c r="TCT37" s="12"/>
      <c r="TCU37" s="12"/>
      <c r="TCV37" s="12"/>
      <c r="TCW37" s="12"/>
      <c r="TCX37" s="12"/>
      <c r="TCY37" s="12"/>
      <c r="TCZ37" s="12"/>
      <c r="TDA37" s="12"/>
      <c r="TDB37" s="12"/>
      <c r="TDC37" s="12"/>
      <c r="TDD37" s="12"/>
      <c r="TDE37" s="12"/>
      <c r="TDF37" s="12"/>
      <c r="TDG37" s="12"/>
      <c r="TDH37" s="12"/>
      <c r="TDI37" s="12"/>
      <c r="TDJ37" s="12"/>
      <c r="TDK37" s="12"/>
      <c r="TDL37" s="12"/>
      <c r="TDM37" s="12"/>
      <c r="TDN37" s="12"/>
      <c r="TDO37" s="12"/>
      <c r="TDP37" s="12"/>
      <c r="TDQ37" s="12"/>
      <c r="TDR37" s="12"/>
      <c r="TDS37" s="12"/>
      <c r="TDT37" s="12"/>
      <c r="TDU37" s="12"/>
      <c r="TDV37" s="12"/>
      <c r="TDW37" s="12"/>
      <c r="TDX37" s="12"/>
      <c r="TDY37" s="12"/>
      <c r="TDZ37" s="12"/>
      <c r="TEA37" s="12"/>
      <c r="TEB37" s="12"/>
      <c r="TEC37" s="12"/>
      <c r="TED37" s="12"/>
      <c r="TEE37" s="12"/>
      <c r="TEF37" s="12"/>
      <c r="TEG37" s="12"/>
      <c r="TEH37" s="12"/>
      <c r="TEI37" s="12"/>
      <c r="TEJ37" s="12"/>
      <c r="TEK37" s="12"/>
      <c r="TEL37" s="12"/>
      <c r="TEM37" s="12"/>
      <c r="TEN37" s="12"/>
      <c r="TEO37" s="12"/>
      <c r="TEP37" s="12"/>
      <c r="TEQ37" s="12"/>
      <c r="TER37" s="12"/>
      <c r="TES37" s="12"/>
      <c r="TET37" s="12"/>
      <c r="TEU37" s="12"/>
      <c r="TEV37" s="12"/>
      <c r="TEW37" s="12"/>
      <c r="TEX37" s="12"/>
      <c r="TEY37" s="12"/>
      <c r="TEZ37" s="12"/>
      <c r="TFA37" s="12"/>
      <c r="TFB37" s="12"/>
      <c r="TFC37" s="12"/>
      <c r="TFD37" s="12"/>
      <c r="TFE37" s="12"/>
      <c r="TFF37" s="12"/>
      <c r="TFG37" s="12"/>
      <c r="TFH37" s="12"/>
      <c r="TFI37" s="12"/>
      <c r="TFJ37" s="12"/>
      <c r="TFK37" s="12"/>
      <c r="TFL37" s="12"/>
      <c r="TFM37" s="12"/>
      <c r="TFN37" s="12"/>
      <c r="TFO37" s="12"/>
      <c r="TFP37" s="12"/>
      <c r="TFQ37" s="12"/>
      <c r="TFR37" s="12"/>
      <c r="TFS37" s="12"/>
      <c r="TFT37" s="12"/>
      <c r="TFU37" s="12"/>
      <c r="TFV37" s="12"/>
      <c r="TFW37" s="12"/>
      <c r="TFX37" s="12"/>
      <c r="TFY37" s="12"/>
      <c r="TFZ37" s="12"/>
      <c r="TGA37" s="12"/>
      <c r="TGB37" s="12"/>
      <c r="TGC37" s="12"/>
      <c r="TGD37" s="12"/>
      <c r="TGE37" s="12"/>
      <c r="TGF37" s="12"/>
      <c r="TGG37" s="12"/>
      <c r="TGH37" s="12"/>
      <c r="TGI37" s="12"/>
      <c r="TGJ37" s="12"/>
      <c r="TGK37" s="12"/>
      <c r="TGL37" s="12"/>
      <c r="TGM37" s="12"/>
      <c r="TGN37" s="12"/>
      <c r="TGO37" s="12"/>
      <c r="TGP37" s="12"/>
      <c r="TGQ37" s="12"/>
      <c r="TGR37" s="12"/>
      <c r="TGS37" s="12"/>
      <c r="TGT37" s="12"/>
      <c r="TGU37" s="12"/>
      <c r="TGV37" s="12"/>
      <c r="TGW37" s="12"/>
      <c r="TGX37" s="12"/>
      <c r="TGY37" s="12"/>
      <c r="TGZ37" s="12"/>
      <c r="THA37" s="12"/>
      <c r="THB37" s="12"/>
      <c r="THC37" s="12"/>
      <c r="THD37" s="12"/>
      <c r="THE37" s="12"/>
      <c r="THF37" s="12"/>
      <c r="THG37" s="12"/>
      <c r="THH37" s="12"/>
      <c r="THI37" s="12"/>
      <c r="THJ37" s="12"/>
      <c r="THK37" s="12"/>
      <c r="THL37" s="12"/>
      <c r="THM37" s="12"/>
      <c r="THN37" s="12"/>
      <c r="THO37" s="12"/>
      <c r="THP37" s="12"/>
      <c r="THQ37" s="12"/>
      <c r="THR37" s="12"/>
      <c r="THS37" s="12"/>
      <c r="THT37" s="12"/>
      <c r="THU37" s="12"/>
      <c r="THV37" s="12"/>
      <c r="THW37" s="12"/>
      <c r="THX37" s="12"/>
      <c r="THY37" s="12"/>
      <c r="THZ37" s="12"/>
      <c r="TIA37" s="12"/>
      <c r="TIB37" s="12"/>
      <c r="TIC37" s="12"/>
      <c r="TID37" s="12"/>
      <c r="TIE37" s="12"/>
      <c r="TIF37" s="12"/>
      <c r="TIG37" s="12"/>
      <c r="TIH37" s="12"/>
      <c r="TII37" s="12"/>
      <c r="TIJ37" s="12"/>
      <c r="TIK37" s="12"/>
      <c r="TIL37" s="12"/>
      <c r="TIM37" s="12"/>
      <c r="TIN37" s="12"/>
      <c r="TIO37" s="12"/>
      <c r="TIP37" s="12"/>
      <c r="TIQ37" s="12"/>
      <c r="TIR37" s="12"/>
      <c r="TIS37" s="12"/>
      <c r="TIT37" s="12"/>
      <c r="TIU37" s="12"/>
      <c r="TIV37" s="12"/>
      <c r="TIW37" s="12"/>
      <c r="TIX37" s="12"/>
      <c r="TIY37" s="12"/>
      <c r="TIZ37" s="12"/>
      <c r="TJA37" s="12"/>
      <c r="TJB37" s="12"/>
      <c r="TJC37" s="12"/>
      <c r="TJD37" s="12"/>
      <c r="TJE37" s="12"/>
      <c r="TJF37" s="12"/>
      <c r="TJG37" s="12"/>
      <c r="TJH37" s="12"/>
      <c r="TJI37" s="12"/>
      <c r="TJJ37" s="12"/>
      <c r="TJK37" s="12"/>
      <c r="TJL37" s="12"/>
      <c r="TJM37" s="12"/>
      <c r="TJN37" s="12"/>
      <c r="TJO37" s="12"/>
      <c r="TJP37" s="12"/>
      <c r="TJQ37" s="12"/>
      <c r="TJR37" s="12"/>
      <c r="TJS37" s="12"/>
      <c r="TJT37" s="12"/>
      <c r="TJU37" s="12"/>
      <c r="TJV37" s="12"/>
      <c r="TJW37" s="12"/>
      <c r="TJX37" s="12"/>
      <c r="TJY37" s="12"/>
      <c r="TJZ37" s="12"/>
      <c r="TKA37" s="12"/>
      <c r="TKB37" s="12"/>
      <c r="TKC37" s="12"/>
      <c r="TKD37" s="12"/>
      <c r="TKE37" s="12"/>
      <c r="TKF37" s="12"/>
      <c r="TKG37" s="12"/>
      <c r="TKH37" s="12"/>
      <c r="TKI37" s="12"/>
      <c r="TKJ37" s="12"/>
      <c r="TKK37" s="12"/>
      <c r="TKL37" s="12"/>
      <c r="TKM37" s="12"/>
      <c r="TKN37" s="12"/>
      <c r="TKO37" s="12"/>
      <c r="TKP37" s="12"/>
      <c r="TKQ37" s="12"/>
      <c r="TKR37" s="12"/>
      <c r="TKS37" s="12"/>
      <c r="TKT37" s="12"/>
      <c r="TKU37" s="12"/>
      <c r="TKV37" s="12"/>
      <c r="TKW37" s="12"/>
      <c r="TKX37" s="12"/>
      <c r="TKY37" s="12"/>
      <c r="TKZ37" s="12"/>
      <c r="TLA37" s="12"/>
      <c r="TLB37" s="12"/>
      <c r="TLC37" s="12"/>
      <c r="TLD37" s="12"/>
      <c r="TLE37" s="12"/>
      <c r="TLF37" s="12"/>
      <c r="TLG37" s="12"/>
      <c r="TLH37" s="12"/>
      <c r="TLI37" s="12"/>
      <c r="TLJ37" s="12"/>
      <c r="TLK37" s="12"/>
      <c r="TLL37" s="12"/>
      <c r="TLM37" s="12"/>
      <c r="TLN37" s="12"/>
      <c r="TLO37" s="12"/>
      <c r="TLP37" s="12"/>
      <c r="TLQ37" s="12"/>
      <c r="TLR37" s="12"/>
      <c r="TLS37" s="12"/>
      <c r="TLT37" s="12"/>
      <c r="TLU37" s="12"/>
      <c r="TLV37" s="12"/>
      <c r="TLW37" s="12"/>
      <c r="TLX37" s="12"/>
      <c r="TLY37" s="12"/>
      <c r="TLZ37" s="12"/>
      <c r="TMA37" s="12"/>
      <c r="TMB37" s="12"/>
      <c r="TMC37" s="12"/>
      <c r="TMD37" s="12"/>
      <c r="TME37" s="12"/>
      <c r="TMF37" s="12"/>
      <c r="TMG37" s="12"/>
      <c r="TMH37" s="12"/>
      <c r="TMI37" s="12"/>
      <c r="TMJ37" s="12"/>
      <c r="TMK37" s="12"/>
      <c r="TML37" s="12"/>
      <c r="TMM37" s="12"/>
      <c r="TMN37" s="12"/>
      <c r="TMO37" s="12"/>
      <c r="TMP37" s="12"/>
      <c r="TMQ37" s="12"/>
      <c r="TMR37" s="12"/>
      <c r="TMS37" s="12"/>
      <c r="TMT37" s="12"/>
      <c r="TMU37" s="12"/>
      <c r="TMV37" s="12"/>
      <c r="TMW37" s="12"/>
      <c r="TMX37" s="12"/>
      <c r="TMY37" s="12"/>
      <c r="TMZ37" s="12"/>
      <c r="TNA37" s="12"/>
      <c r="TNB37" s="12"/>
      <c r="TNC37" s="12"/>
      <c r="TND37" s="12"/>
      <c r="TNE37" s="12"/>
      <c r="TNF37" s="12"/>
      <c r="TNG37" s="12"/>
      <c r="TNH37" s="12"/>
      <c r="TNI37" s="12"/>
      <c r="TNJ37" s="12"/>
      <c r="TNK37" s="12"/>
      <c r="TNL37" s="12"/>
      <c r="TNM37" s="12"/>
      <c r="TNN37" s="12"/>
      <c r="TNO37" s="12"/>
      <c r="TNP37" s="12"/>
      <c r="TNQ37" s="12"/>
      <c r="TNR37" s="12"/>
      <c r="TNS37" s="12"/>
      <c r="TNT37" s="12"/>
      <c r="TNU37" s="12"/>
      <c r="TNV37" s="12"/>
      <c r="TNW37" s="12"/>
      <c r="TNX37" s="12"/>
      <c r="TNY37" s="12"/>
      <c r="TNZ37" s="12"/>
      <c r="TOA37" s="12"/>
      <c r="TOB37" s="12"/>
      <c r="TOC37" s="12"/>
      <c r="TOD37" s="12"/>
      <c r="TOE37" s="12"/>
      <c r="TOF37" s="12"/>
      <c r="TOG37" s="12"/>
      <c r="TOH37" s="12"/>
      <c r="TOI37" s="12"/>
      <c r="TOJ37" s="12"/>
      <c r="TOK37" s="12"/>
      <c r="TOL37" s="12"/>
      <c r="TOM37" s="12"/>
      <c r="TON37" s="12"/>
      <c r="TOO37" s="12"/>
      <c r="TOP37" s="12"/>
      <c r="TOQ37" s="12"/>
      <c r="TOR37" s="12"/>
      <c r="TOS37" s="12"/>
      <c r="TOT37" s="12"/>
      <c r="TOU37" s="12"/>
      <c r="TOV37" s="12"/>
      <c r="TOW37" s="12"/>
      <c r="TOX37" s="12"/>
      <c r="TOY37" s="12"/>
      <c r="TOZ37" s="12"/>
      <c r="TPA37" s="12"/>
      <c r="TPB37" s="12"/>
      <c r="TPC37" s="12"/>
      <c r="TPD37" s="12"/>
      <c r="TPE37" s="12"/>
      <c r="TPF37" s="12"/>
      <c r="TPG37" s="12"/>
      <c r="TPH37" s="12"/>
      <c r="TPI37" s="12"/>
      <c r="TPJ37" s="12"/>
      <c r="TPK37" s="12"/>
      <c r="TPL37" s="12"/>
      <c r="TPM37" s="12"/>
      <c r="TPN37" s="12"/>
      <c r="TPO37" s="12"/>
      <c r="TPP37" s="12"/>
      <c r="TPQ37" s="12"/>
      <c r="TPR37" s="12"/>
      <c r="TPS37" s="12"/>
      <c r="TPT37" s="12"/>
      <c r="TPU37" s="12"/>
      <c r="TPV37" s="12"/>
      <c r="TPW37" s="12"/>
      <c r="TPX37" s="12"/>
      <c r="TPY37" s="12"/>
      <c r="TPZ37" s="12"/>
      <c r="TQA37" s="12"/>
      <c r="TQB37" s="12"/>
      <c r="TQC37" s="12"/>
      <c r="TQD37" s="12"/>
      <c r="TQE37" s="12"/>
      <c r="TQF37" s="12"/>
      <c r="TQG37" s="12"/>
      <c r="TQH37" s="12"/>
      <c r="TQI37" s="12"/>
      <c r="TQJ37" s="12"/>
      <c r="TQK37" s="12"/>
      <c r="TQL37" s="12"/>
      <c r="TQM37" s="12"/>
      <c r="TQN37" s="12"/>
      <c r="TQO37" s="12"/>
      <c r="TQP37" s="12"/>
      <c r="TQQ37" s="12"/>
      <c r="TQR37" s="12"/>
      <c r="TQS37" s="12"/>
      <c r="TQT37" s="12"/>
      <c r="TQU37" s="12"/>
      <c r="TQV37" s="12"/>
      <c r="TQW37" s="12"/>
      <c r="TQX37" s="12"/>
      <c r="TQY37" s="12"/>
      <c r="TQZ37" s="12"/>
      <c r="TRA37" s="12"/>
      <c r="TRB37" s="12"/>
      <c r="TRC37" s="12"/>
      <c r="TRD37" s="12"/>
      <c r="TRE37" s="12"/>
      <c r="TRF37" s="12"/>
      <c r="TRG37" s="12"/>
      <c r="TRH37" s="12"/>
      <c r="TRI37" s="12"/>
      <c r="TRJ37" s="12"/>
      <c r="TRK37" s="12"/>
      <c r="TRL37" s="12"/>
      <c r="TRM37" s="12"/>
      <c r="TRN37" s="12"/>
      <c r="TRO37" s="12"/>
      <c r="TRP37" s="12"/>
      <c r="TRQ37" s="12"/>
      <c r="TRR37" s="12"/>
      <c r="TRS37" s="12"/>
      <c r="TRT37" s="12"/>
      <c r="TRU37" s="12"/>
      <c r="TRV37" s="12"/>
      <c r="TRW37" s="12"/>
      <c r="TRX37" s="12"/>
      <c r="TRY37" s="12"/>
      <c r="TRZ37" s="12"/>
      <c r="TSA37" s="12"/>
      <c r="TSB37" s="12"/>
      <c r="TSC37" s="12"/>
      <c r="TSD37" s="12"/>
      <c r="TSE37" s="12"/>
      <c r="TSF37" s="12"/>
      <c r="TSG37" s="12"/>
      <c r="TSH37" s="12"/>
      <c r="TSI37" s="12"/>
      <c r="TSJ37" s="12"/>
      <c r="TSK37" s="12"/>
      <c r="TSL37" s="12"/>
      <c r="TSM37" s="12"/>
      <c r="TSN37" s="12"/>
      <c r="TSO37" s="12"/>
      <c r="TSP37" s="12"/>
      <c r="TSQ37" s="12"/>
      <c r="TSR37" s="12"/>
      <c r="TSS37" s="12"/>
      <c r="TST37" s="12"/>
      <c r="TSU37" s="12"/>
      <c r="TSV37" s="12"/>
      <c r="TSW37" s="12"/>
      <c r="TSX37" s="12"/>
      <c r="TSY37" s="12"/>
      <c r="TSZ37" s="12"/>
      <c r="TTA37" s="12"/>
      <c r="TTB37" s="12"/>
      <c r="TTC37" s="12"/>
      <c r="TTD37" s="12"/>
      <c r="TTE37" s="12"/>
      <c r="TTF37" s="12"/>
      <c r="TTG37" s="12"/>
      <c r="TTH37" s="12"/>
      <c r="TTI37" s="12"/>
      <c r="TTJ37" s="12"/>
      <c r="TTK37" s="12"/>
      <c r="TTL37" s="12"/>
      <c r="TTM37" s="12"/>
      <c r="TTN37" s="12"/>
      <c r="TTO37" s="12"/>
      <c r="TTP37" s="12"/>
      <c r="TTQ37" s="12"/>
      <c r="TTR37" s="12"/>
      <c r="TTS37" s="12"/>
      <c r="TTT37" s="12"/>
      <c r="TTU37" s="12"/>
      <c r="TTV37" s="12"/>
      <c r="TTW37" s="12"/>
      <c r="TTX37" s="12"/>
      <c r="TTY37" s="12"/>
      <c r="TTZ37" s="12"/>
      <c r="TUA37" s="12"/>
      <c r="TUB37" s="12"/>
      <c r="TUC37" s="12"/>
      <c r="TUD37" s="12"/>
      <c r="TUE37" s="12"/>
      <c r="TUF37" s="12"/>
      <c r="TUG37" s="12"/>
      <c r="TUH37" s="12"/>
      <c r="TUI37" s="12"/>
      <c r="TUJ37" s="12"/>
      <c r="TUK37" s="12"/>
      <c r="TUL37" s="12"/>
      <c r="TUM37" s="12"/>
      <c r="TUN37" s="12"/>
      <c r="TUO37" s="12"/>
      <c r="TUP37" s="12"/>
      <c r="TUQ37" s="12"/>
      <c r="TUR37" s="12"/>
      <c r="TUS37" s="12"/>
      <c r="TUT37" s="12"/>
      <c r="TUU37" s="12"/>
      <c r="TUV37" s="12"/>
      <c r="TUW37" s="12"/>
      <c r="TUX37" s="12"/>
      <c r="TUY37" s="12"/>
      <c r="TUZ37" s="12"/>
      <c r="TVA37" s="12"/>
      <c r="TVB37" s="12"/>
      <c r="TVC37" s="12"/>
      <c r="TVD37" s="12"/>
      <c r="TVE37" s="12"/>
      <c r="TVF37" s="12"/>
      <c r="TVG37" s="12"/>
      <c r="TVH37" s="12"/>
      <c r="TVI37" s="12"/>
      <c r="TVJ37" s="12"/>
      <c r="TVK37" s="12"/>
      <c r="TVL37" s="12"/>
      <c r="TVM37" s="12"/>
      <c r="TVN37" s="12"/>
      <c r="TVO37" s="12"/>
      <c r="TVP37" s="12"/>
      <c r="TVQ37" s="12"/>
      <c r="TVR37" s="12"/>
      <c r="TVS37" s="12"/>
      <c r="TVT37" s="12"/>
      <c r="TVU37" s="12"/>
      <c r="TVV37" s="12"/>
      <c r="TVW37" s="12"/>
      <c r="TVX37" s="12"/>
      <c r="TVY37" s="12"/>
      <c r="TVZ37" s="12"/>
      <c r="TWA37" s="12"/>
      <c r="TWB37" s="12"/>
      <c r="TWC37" s="12"/>
      <c r="TWD37" s="12"/>
      <c r="TWE37" s="12"/>
      <c r="TWF37" s="12"/>
      <c r="TWG37" s="12"/>
      <c r="TWH37" s="12"/>
      <c r="TWI37" s="12"/>
      <c r="TWJ37" s="12"/>
      <c r="TWK37" s="12"/>
      <c r="TWL37" s="12"/>
      <c r="TWM37" s="12"/>
      <c r="TWN37" s="12"/>
      <c r="TWO37" s="12"/>
      <c r="TWP37" s="12"/>
      <c r="TWQ37" s="12"/>
      <c r="TWR37" s="12"/>
      <c r="TWS37" s="12"/>
      <c r="TWT37" s="12"/>
      <c r="TWU37" s="12"/>
      <c r="TWV37" s="12"/>
      <c r="TWW37" s="12"/>
      <c r="TWX37" s="12"/>
      <c r="TWY37" s="12"/>
      <c r="TWZ37" s="12"/>
      <c r="TXA37" s="12"/>
      <c r="TXB37" s="12"/>
      <c r="TXC37" s="12"/>
      <c r="TXD37" s="12"/>
      <c r="TXE37" s="12"/>
      <c r="TXF37" s="12"/>
      <c r="TXG37" s="12"/>
      <c r="TXH37" s="12"/>
      <c r="TXI37" s="12"/>
      <c r="TXJ37" s="12"/>
      <c r="TXK37" s="12"/>
      <c r="TXL37" s="12"/>
      <c r="TXM37" s="12"/>
      <c r="TXN37" s="12"/>
      <c r="TXO37" s="12"/>
      <c r="TXP37" s="12"/>
      <c r="TXQ37" s="12"/>
      <c r="TXR37" s="12"/>
      <c r="TXS37" s="12"/>
      <c r="TXT37" s="12"/>
      <c r="TXU37" s="12"/>
      <c r="TXV37" s="12"/>
      <c r="TXW37" s="12"/>
      <c r="TXX37" s="12"/>
      <c r="TXY37" s="12"/>
      <c r="TXZ37" s="12"/>
      <c r="TYA37" s="12"/>
      <c r="TYB37" s="12"/>
      <c r="TYC37" s="12"/>
      <c r="TYD37" s="12"/>
      <c r="TYE37" s="12"/>
      <c r="TYF37" s="12"/>
      <c r="TYG37" s="12"/>
      <c r="TYH37" s="12"/>
      <c r="TYI37" s="12"/>
      <c r="TYJ37" s="12"/>
      <c r="TYK37" s="12"/>
      <c r="TYL37" s="12"/>
      <c r="TYM37" s="12"/>
      <c r="TYN37" s="12"/>
      <c r="TYO37" s="12"/>
      <c r="TYP37" s="12"/>
      <c r="TYQ37" s="12"/>
      <c r="TYR37" s="12"/>
      <c r="TYS37" s="12"/>
      <c r="TYT37" s="12"/>
      <c r="TYU37" s="12"/>
      <c r="TYV37" s="12"/>
      <c r="TYW37" s="12"/>
      <c r="TYX37" s="12"/>
      <c r="TYY37" s="12"/>
      <c r="TYZ37" s="12"/>
      <c r="TZA37" s="12"/>
      <c r="TZB37" s="12"/>
      <c r="TZC37" s="12"/>
      <c r="TZD37" s="12"/>
      <c r="TZE37" s="12"/>
      <c r="TZF37" s="12"/>
      <c r="TZG37" s="12"/>
      <c r="TZH37" s="12"/>
      <c r="TZI37" s="12"/>
      <c r="TZJ37" s="12"/>
      <c r="TZK37" s="12"/>
      <c r="TZL37" s="12"/>
      <c r="TZM37" s="12"/>
      <c r="TZN37" s="12"/>
      <c r="TZO37" s="12"/>
      <c r="TZP37" s="12"/>
      <c r="TZQ37" s="12"/>
      <c r="TZR37" s="12"/>
      <c r="TZS37" s="12"/>
      <c r="TZT37" s="12"/>
      <c r="TZU37" s="12"/>
      <c r="TZV37" s="12"/>
      <c r="TZW37" s="12"/>
      <c r="TZX37" s="12"/>
      <c r="TZY37" s="12"/>
      <c r="TZZ37" s="12"/>
      <c r="UAA37" s="12"/>
      <c r="UAB37" s="12"/>
      <c r="UAC37" s="12"/>
      <c r="UAD37" s="12"/>
      <c r="UAE37" s="12"/>
      <c r="UAF37" s="12"/>
      <c r="UAG37" s="12"/>
      <c r="UAH37" s="12"/>
      <c r="UAI37" s="12"/>
      <c r="UAJ37" s="12"/>
      <c r="UAK37" s="12"/>
      <c r="UAL37" s="12"/>
      <c r="UAM37" s="12"/>
      <c r="UAN37" s="12"/>
      <c r="UAO37" s="12"/>
      <c r="UAP37" s="12"/>
      <c r="UAQ37" s="12"/>
      <c r="UAR37" s="12"/>
      <c r="UAS37" s="12"/>
      <c r="UAT37" s="12"/>
      <c r="UAU37" s="12"/>
      <c r="UAV37" s="12"/>
      <c r="UAW37" s="12"/>
      <c r="UAX37" s="12"/>
      <c r="UAY37" s="12"/>
      <c r="UAZ37" s="12"/>
      <c r="UBA37" s="12"/>
      <c r="UBB37" s="12"/>
      <c r="UBC37" s="12"/>
      <c r="UBD37" s="12"/>
      <c r="UBE37" s="12"/>
      <c r="UBF37" s="12"/>
      <c r="UBG37" s="12"/>
      <c r="UBH37" s="12"/>
      <c r="UBI37" s="12"/>
      <c r="UBJ37" s="12"/>
      <c r="UBK37" s="12"/>
      <c r="UBL37" s="12"/>
      <c r="UBM37" s="12"/>
      <c r="UBN37" s="12"/>
      <c r="UBO37" s="12"/>
      <c r="UBP37" s="12"/>
      <c r="UBQ37" s="12"/>
      <c r="UBR37" s="12"/>
      <c r="UBS37" s="12"/>
      <c r="UBT37" s="12"/>
      <c r="UBU37" s="12"/>
      <c r="UBV37" s="12"/>
      <c r="UBW37" s="12"/>
      <c r="UBX37" s="12"/>
      <c r="UBY37" s="12"/>
      <c r="UBZ37" s="12"/>
      <c r="UCA37" s="12"/>
      <c r="UCB37" s="12"/>
      <c r="UCC37" s="12"/>
      <c r="UCD37" s="12"/>
      <c r="UCE37" s="12"/>
      <c r="UCF37" s="12"/>
      <c r="UCG37" s="12"/>
      <c r="UCH37" s="12"/>
      <c r="UCI37" s="12"/>
      <c r="UCJ37" s="12"/>
      <c r="UCK37" s="12"/>
      <c r="UCL37" s="12"/>
      <c r="UCM37" s="12"/>
      <c r="UCN37" s="12"/>
      <c r="UCO37" s="12"/>
      <c r="UCP37" s="12"/>
      <c r="UCQ37" s="12"/>
      <c r="UCR37" s="12"/>
      <c r="UCS37" s="12"/>
      <c r="UCT37" s="12"/>
      <c r="UCU37" s="12"/>
      <c r="UCV37" s="12"/>
      <c r="UCW37" s="12"/>
      <c r="UCX37" s="12"/>
      <c r="UCY37" s="12"/>
      <c r="UCZ37" s="12"/>
      <c r="UDA37" s="12"/>
      <c r="UDB37" s="12"/>
      <c r="UDC37" s="12"/>
      <c r="UDD37" s="12"/>
      <c r="UDE37" s="12"/>
      <c r="UDF37" s="12"/>
      <c r="UDG37" s="12"/>
      <c r="UDH37" s="12"/>
      <c r="UDI37" s="12"/>
      <c r="UDJ37" s="12"/>
      <c r="UDK37" s="12"/>
      <c r="UDL37" s="12"/>
      <c r="UDM37" s="12"/>
      <c r="UDN37" s="12"/>
      <c r="UDO37" s="12"/>
      <c r="UDP37" s="12"/>
      <c r="UDQ37" s="12"/>
      <c r="UDR37" s="12"/>
      <c r="UDS37" s="12"/>
      <c r="UDT37" s="12"/>
      <c r="UDU37" s="12"/>
      <c r="UDV37" s="12"/>
      <c r="UDW37" s="12"/>
      <c r="UDX37" s="12"/>
      <c r="UDY37" s="12"/>
      <c r="UDZ37" s="12"/>
      <c r="UEA37" s="12"/>
      <c r="UEB37" s="12"/>
      <c r="UEC37" s="12"/>
      <c r="UED37" s="12"/>
      <c r="UEE37" s="12"/>
      <c r="UEF37" s="12"/>
      <c r="UEG37" s="12"/>
      <c r="UEH37" s="12"/>
      <c r="UEI37" s="12"/>
      <c r="UEJ37" s="12"/>
      <c r="UEK37" s="12"/>
      <c r="UEL37" s="12"/>
      <c r="UEM37" s="12"/>
      <c r="UEN37" s="12"/>
      <c r="UEO37" s="12"/>
      <c r="UEP37" s="12"/>
      <c r="UEQ37" s="12"/>
      <c r="UER37" s="12"/>
      <c r="UES37" s="12"/>
      <c r="UET37" s="12"/>
      <c r="UEU37" s="12"/>
      <c r="UEV37" s="12"/>
      <c r="UEW37" s="12"/>
      <c r="UEX37" s="12"/>
      <c r="UEY37" s="12"/>
      <c r="UEZ37" s="12"/>
      <c r="UFA37" s="12"/>
      <c r="UFB37" s="12"/>
      <c r="UFC37" s="12"/>
      <c r="UFD37" s="12"/>
      <c r="UFE37" s="12"/>
      <c r="UFF37" s="12"/>
      <c r="UFG37" s="12"/>
      <c r="UFH37" s="12"/>
      <c r="UFI37" s="12"/>
      <c r="UFJ37" s="12"/>
      <c r="UFK37" s="12"/>
      <c r="UFL37" s="12"/>
      <c r="UFM37" s="12"/>
      <c r="UFN37" s="12"/>
      <c r="UFO37" s="12"/>
      <c r="UFP37" s="12"/>
      <c r="UFQ37" s="12"/>
      <c r="UFR37" s="12"/>
      <c r="UFS37" s="12"/>
      <c r="UFT37" s="12"/>
      <c r="UFU37" s="12"/>
      <c r="UFV37" s="12"/>
      <c r="UFW37" s="12"/>
      <c r="UFX37" s="12"/>
      <c r="UFY37" s="12"/>
      <c r="UFZ37" s="12"/>
      <c r="UGA37" s="12"/>
      <c r="UGB37" s="12"/>
      <c r="UGC37" s="12"/>
      <c r="UGD37" s="12"/>
      <c r="UGE37" s="12"/>
      <c r="UGF37" s="12"/>
      <c r="UGG37" s="12"/>
      <c r="UGH37" s="12"/>
      <c r="UGI37" s="12"/>
      <c r="UGJ37" s="12"/>
      <c r="UGK37" s="12"/>
      <c r="UGL37" s="12"/>
      <c r="UGM37" s="12"/>
      <c r="UGN37" s="12"/>
      <c r="UGO37" s="12"/>
      <c r="UGP37" s="12"/>
      <c r="UGQ37" s="12"/>
      <c r="UGR37" s="12"/>
      <c r="UGS37" s="12"/>
      <c r="UGT37" s="12"/>
      <c r="UGU37" s="12"/>
      <c r="UGV37" s="12"/>
      <c r="UGW37" s="12"/>
      <c r="UGX37" s="12"/>
      <c r="UGY37" s="12"/>
      <c r="UGZ37" s="12"/>
      <c r="UHA37" s="12"/>
      <c r="UHB37" s="12"/>
      <c r="UHC37" s="12"/>
      <c r="UHD37" s="12"/>
      <c r="UHE37" s="12"/>
      <c r="UHF37" s="12"/>
      <c r="UHG37" s="12"/>
      <c r="UHH37" s="12"/>
      <c r="UHI37" s="12"/>
      <c r="UHJ37" s="12"/>
      <c r="UHK37" s="12"/>
      <c r="UHL37" s="12"/>
      <c r="UHM37" s="12"/>
      <c r="UHN37" s="12"/>
      <c r="UHO37" s="12"/>
      <c r="UHP37" s="12"/>
      <c r="UHQ37" s="12"/>
      <c r="UHR37" s="12"/>
      <c r="UHS37" s="12"/>
      <c r="UHT37" s="12"/>
      <c r="UHU37" s="12"/>
      <c r="UHV37" s="12"/>
      <c r="UHW37" s="12"/>
      <c r="UHX37" s="12"/>
      <c r="UHY37" s="12"/>
      <c r="UHZ37" s="12"/>
      <c r="UIA37" s="12"/>
      <c r="UIB37" s="12"/>
      <c r="UIC37" s="12"/>
      <c r="UID37" s="12"/>
      <c r="UIE37" s="12"/>
      <c r="UIF37" s="12"/>
      <c r="UIG37" s="12"/>
      <c r="UIH37" s="12"/>
      <c r="UII37" s="12"/>
      <c r="UIJ37" s="12"/>
      <c r="UIK37" s="12"/>
      <c r="UIL37" s="12"/>
      <c r="UIM37" s="12"/>
      <c r="UIN37" s="12"/>
      <c r="UIO37" s="12"/>
      <c r="UIP37" s="12"/>
      <c r="UIQ37" s="12"/>
      <c r="UIR37" s="12"/>
      <c r="UIS37" s="12"/>
      <c r="UIT37" s="12"/>
      <c r="UIU37" s="12"/>
      <c r="UIV37" s="12"/>
      <c r="UIW37" s="12"/>
      <c r="UIX37" s="12"/>
      <c r="UIY37" s="12"/>
      <c r="UIZ37" s="12"/>
      <c r="UJA37" s="12"/>
      <c r="UJB37" s="12"/>
      <c r="UJC37" s="12"/>
      <c r="UJD37" s="12"/>
      <c r="UJE37" s="12"/>
      <c r="UJF37" s="12"/>
      <c r="UJG37" s="12"/>
      <c r="UJH37" s="12"/>
      <c r="UJI37" s="12"/>
      <c r="UJJ37" s="12"/>
      <c r="UJK37" s="12"/>
      <c r="UJL37" s="12"/>
      <c r="UJM37" s="12"/>
      <c r="UJN37" s="12"/>
      <c r="UJO37" s="12"/>
      <c r="UJP37" s="12"/>
      <c r="UJQ37" s="12"/>
      <c r="UJR37" s="12"/>
      <c r="UJS37" s="12"/>
      <c r="UJT37" s="12"/>
      <c r="UJU37" s="12"/>
      <c r="UJV37" s="12"/>
      <c r="UJW37" s="12"/>
      <c r="UJX37" s="12"/>
      <c r="UJY37" s="12"/>
      <c r="UJZ37" s="12"/>
      <c r="UKA37" s="12"/>
      <c r="UKB37" s="12"/>
      <c r="UKC37" s="12"/>
      <c r="UKD37" s="12"/>
      <c r="UKE37" s="12"/>
      <c r="UKF37" s="12"/>
      <c r="UKG37" s="12"/>
      <c r="UKH37" s="12"/>
      <c r="UKI37" s="12"/>
      <c r="UKJ37" s="12"/>
      <c r="UKK37" s="12"/>
      <c r="UKL37" s="12"/>
      <c r="UKM37" s="12"/>
      <c r="UKN37" s="12"/>
      <c r="UKO37" s="12"/>
      <c r="UKP37" s="12"/>
      <c r="UKQ37" s="12"/>
      <c r="UKR37" s="12"/>
      <c r="UKS37" s="12"/>
      <c r="UKT37" s="12"/>
      <c r="UKU37" s="12"/>
      <c r="UKV37" s="12"/>
      <c r="UKW37" s="12"/>
      <c r="UKX37" s="12"/>
      <c r="UKY37" s="12"/>
      <c r="UKZ37" s="12"/>
      <c r="ULA37" s="12"/>
      <c r="ULB37" s="12"/>
      <c r="ULC37" s="12"/>
      <c r="ULD37" s="12"/>
      <c r="ULE37" s="12"/>
      <c r="ULF37" s="12"/>
      <c r="ULG37" s="12"/>
      <c r="ULH37" s="12"/>
      <c r="ULI37" s="12"/>
      <c r="ULJ37" s="12"/>
      <c r="ULK37" s="12"/>
      <c r="ULL37" s="12"/>
      <c r="ULM37" s="12"/>
      <c r="ULN37" s="12"/>
      <c r="ULO37" s="12"/>
      <c r="ULP37" s="12"/>
      <c r="ULQ37" s="12"/>
      <c r="ULR37" s="12"/>
      <c r="ULS37" s="12"/>
      <c r="ULT37" s="12"/>
      <c r="ULU37" s="12"/>
      <c r="ULV37" s="12"/>
      <c r="ULW37" s="12"/>
      <c r="ULX37" s="12"/>
      <c r="ULY37" s="12"/>
      <c r="ULZ37" s="12"/>
      <c r="UMA37" s="12"/>
      <c r="UMB37" s="12"/>
      <c r="UMC37" s="12"/>
      <c r="UMD37" s="12"/>
      <c r="UME37" s="12"/>
      <c r="UMF37" s="12"/>
      <c r="UMG37" s="12"/>
      <c r="UMH37" s="12"/>
      <c r="UMI37" s="12"/>
      <c r="UMJ37" s="12"/>
      <c r="UMK37" s="12"/>
      <c r="UML37" s="12"/>
      <c r="UMM37" s="12"/>
      <c r="UMN37" s="12"/>
      <c r="UMO37" s="12"/>
      <c r="UMP37" s="12"/>
      <c r="UMQ37" s="12"/>
      <c r="UMR37" s="12"/>
      <c r="UMS37" s="12"/>
      <c r="UMT37" s="12"/>
      <c r="UMU37" s="12"/>
      <c r="UMV37" s="12"/>
      <c r="UMW37" s="12"/>
      <c r="UMX37" s="12"/>
      <c r="UMY37" s="12"/>
      <c r="UMZ37" s="12"/>
      <c r="UNA37" s="12"/>
      <c r="UNB37" s="12"/>
      <c r="UNC37" s="12"/>
      <c r="UND37" s="12"/>
      <c r="UNE37" s="12"/>
      <c r="UNF37" s="12"/>
      <c r="UNG37" s="12"/>
      <c r="UNH37" s="12"/>
      <c r="UNI37" s="12"/>
      <c r="UNJ37" s="12"/>
      <c r="UNK37" s="12"/>
      <c r="UNL37" s="12"/>
      <c r="UNM37" s="12"/>
      <c r="UNN37" s="12"/>
      <c r="UNO37" s="12"/>
      <c r="UNP37" s="12"/>
      <c r="UNQ37" s="12"/>
      <c r="UNR37" s="12"/>
      <c r="UNS37" s="12"/>
      <c r="UNT37" s="12"/>
      <c r="UNU37" s="12"/>
      <c r="UNV37" s="12"/>
      <c r="UNW37" s="12"/>
      <c r="UNX37" s="12"/>
      <c r="UNY37" s="12"/>
      <c r="UNZ37" s="12"/>
      <c r="UOA37" s="12"/>
      <c r="UOB37" s="12"/>
      <c r="UOC37" s="12"/>
      <c r="UOD37" s="12"/>
      <c r="UOE37" s="12"/>
      <c r="UOF37" s="12"/>
      <c r="UOG37" s="12"/>
      <c r="UOH37" s="12"/>
      <c r="UOI37" s="12"/>
      <c r="UOJ37" s="12"/>
      <c r="UOK37" s="12"/>
      <c r="UOL37" s="12"/>
      <c r="UOM37" s="12"/>
      <c r="UON37" s="12"/>
      <c r="UOO37" s="12"/>
      <c r="UOP37" s="12"/>
      <c r="UOQ37" s="12"/>
      <c r="UOR37" s="12"/>
      <c r="UOS37" s="12"/>
      <c r="UOT37" s="12"/>
      <c r="UOU37" s="12"/>
      <c r="UOV37" s="12"/>
      <c r="UOW37" s="12"/>
      <c r="UOX37" s="12"/>
      <c r="UOY37" s="12"/>
      <c r="UOZ37" s="12"/>
      <c r="UPA37" s="12"/>
      <c r="UPB37" s="12"/>
      <c r="UPC37" s="12"/>
      <c r="UPD37" s="12"/>
      <c r="UPE37" s="12"/>
      <c r="UPF37" s="12"/>
      <c r="UPG37" s="12"/>
      <c r="UPH37" s="12"/>
      <c r="UPI37" s="12"/>
      <c r="UPJ37" s="12"/>
      <c r="UPK37" s="12"/>
      <c r="UPL37" s="12"/>
      <c r="UPM37" s="12"/>
      <c r="UPN37" s="12"/>
      <c r="UPO37" s="12"/>
      <c r="UPP37" s="12"/>
      <c r="UPQ37" s="12"/>
      <c r="UPR37" s="12"/>
      <c r="UPS37" s="12"/>
      <c r="UPT37" s="12"/>
      <c r="UPU37" s="12"/>
      <c r="UPV37" s="12"/>
      <c r="UPW37" s="12"/>
      <c r="UPX37" s="12"/>
      <c r="UPY37" s="12"/>
      <c r="UPZ37" s="12"/>
      <c r="UQA37" s="12"/>
      <c r="UQB37" s="12"/>
      <c r="UQC37" s="12"/>
      <c r="UQD37" s="12"/>
      <c r="UQE37" s="12"/>
      <c r="UQF37" s="12"/>
      <c r="UQG37" s="12"/>
      <c r="UQH37" s="12"/>
      <c r="UQI37" s="12"/>
      <c r="UQJ37" s="12"/>
      <c r="UQK37" s="12"/>
      <c r="UQL37" s="12"/>
      <c r="UQM37" s="12"/>
      <c r="UQN37" s="12"/>
      <c r="UQO37" s="12"/>
      <c r="UQP37" s="12"/>
      <c r="UQQ37" s="12"/>
      <c r="UQR37" s="12"/>
      <c r="UQS37" s="12"/>
      <c r="UQT37" s="12"/>
      <c r="UQU37" s="12"/>
      <c r="UQV37" s="12"/>
      <c r="UQW37" s="12"/>
      <c r="UQX37" s="12"/>
      <c r="UQY37" s="12"/>
      <c r="UQZ37" s="12"/>
      <c r="URA37" s="12"/>
      <c r="URB37" s="12"/>
      <c r="URC37" s="12"/>
      <c r="URD37" s="12"/>
      <c r="URE37" s="12"/>
      <c r="URF37" s="12"/>
      <c r="URG37" s="12"/>
      <c r="URH37" s="12"/>
      <c r="URI37" s="12"/>
      <c r="URJ37" s="12"/>
      <c r="URK37" s="12"/>
      <c r="URL37" s="12"/>
      <c r="URM37" s="12"/>
      <c r="URN37" s="12"/>
      <c r="URO37" s="12"/>
      <c r="URP37" s="12"/>
      <c r="URQ37" s="12"/>
      <c r="URR37" s="12"/>
      <c r="URS37" s="12"/>
      <c r="URT37" s="12"/>
      <c r="URU37" s="12"/>
      <c r="URV37" s="12"/>
      <c r="URW37" s="12"/>
      <c r="URX37" s="12"/>
      <c r="URY37" s="12"/>
      <c r="URZ37" s="12"/>
      <c r="USA37" s="12"/>
      <c r="USB37" s="12"/>
      <c r="USC37" s="12"/>
      <c r="USD37" s="12"/>
      <c r="USE37" s="12"/>
      <c r="USF37" s="12"/>
      <c r="USG37" s="12"/>
      <c r="USH37" s="12"/>
      <c r="USI37" s="12"/>
      <c r="USJ37" s="12"/>
      <c r="USK37" s="12"/>
      <c r="USL37" s="12"/>
      <c r="USM37" s="12"/>
      <c r="USN37" s="12"/>
      <c r="USO37" s="12"/>
      <c r="USP37" s="12"/>
      <c r="USQ37" s="12"/>
      <c r="USR37" s="12"/>
      <c r="USS37" s="12"/>
      <c r="UST37" s="12"/>
      <c r="USU37" s="12"/>
      <c r="USV37" s="12"/>
      <c r="USW37" s="12"/>
      <c r="USX37" s="12"/>
      <c r="USY37" s="12"/>
      <c r="USZ37" s="12"/>
      <c r="UTA37" s="12"/>
      <c r="UTB37" s="12"/>
      <c r="UTC37" s="12"/>
      <c r="UTD37" s="12"/>
      <c r="UTE37" s="12"/>
      <c r="UTF37" s="12"/>
      <c r="UTG37" s="12"/>
      <c r="UTH37" s="12"/>
      <c r="UTI37" s="12"/>
      <c r="UTJ37" s="12"/>
      <c r="UTK37" s="12"/>
      <c r="UTL37" s="12"/>
      <c r="UTM37" s="12"/>
      <c r="UTN37" s="12"/>
      <c r="UTO37" s="12"/>
      <c r="UTP37" s="12"/>
      <c r="UTQ37" s="12"/>
      <c r="UTR37" s="12"/>
      <c r="UTS37" s="12"/>
      <c r="UTT37" s="12"/>
      <c r="UTU37" s="12"/>
      <c r="UTV37" s="12"/>
      <c r="UTW37" s="12"/>
      <c r="UTX37" s="12"/>
      <c r="UTY37" s="12"/>
      <c r="UTZ37" s="12"/>
      <c r="UUA37" s="12"/>
      <c r="UUB37" s="12"/>
      <c r="UUC37" s="12"/>
      <c r="UUD37" s="12"/>
      <c r="UUE37" s="12"/>
      <c r="UUF37" s="12"/>
      <c r="UUG37" s="12"/>
      <c r="UUH37" s="12"/>
      <c r="UUI37" s="12"/>
      <c r="UUJ37" s="12"/>
      <c r="UUK37" s="12"/>
      <c r="UUL37" s="12"/>
      <c r="UUM37" s="12"/>
      <c r="UUN37" s="12"/>
      <c r="UUO37" s="12"/>
      <c r="UUP37" s="12"/>
      <c r="UUQ37" s="12"/>
      <c r="UUR37" s="12"/>
      <c r="UUS37" s="12"/>
      <c r="UUT37" s="12"/>
      <c r="UUU37" s="12"/>
      <c r="UUV37" s="12"/>
      <c r="UUW37" s="12"/>
      <c r="UUX37" s="12"/>
      <c r="UUY37" s="12"/>
      <c r="UUZ37" s="12"/>
      <c r="UVA37" s="12"/>
      <c r="UVB37" s="12"/>
      <c r="UVC37" s="12"/>
      <c r="UVD37" s="12"/>
      <c r="UVE37" s="12"/>
      <c r="UVF37" s="12"/>
      <c r="UVG37" s="12"/>
      <c r="UVH37" s="12"/>
      <c r="UVI37" s="12"/>
      <c r="UVJ37" s="12"/>
      <c r="UVK37" s="12"/>
      <c r="UVL37" s="12"/>
      <c r="UVM37" s="12"/>
      <c r="UVN37" s="12"/>
      <c r="UVO37" s="12"/>
      <c r="UVP37" s="12"/>
      <c r="UVQ37" s="12"/>
      <c r="UVR37" s="12"/>
      <c r="UVS37" s="12"/>
      <c r="UVT37" s="12"/>
      <c r="UVU37" s="12"/>
      <c r="UVV37" s="12"/>
      <c r="UVW37" s="12"/>
      <c r="UVX37" s="12"/>
      <c r="UVY37" s="12"/>
      <c r="UVZ37" s="12"/>
      <c r="UWA37" s="12"/>
      <c r="UWB37" s="12"/>
      <c r="UWC37" s="12"/>
      <c r="UWD37" s="12"/>
      <c r="UWE37" s="12"/>
      <c r="UWF37" s="12"/>
      <c r="UWG37" s="12"/>
      <c r="UWH37" s="12"/>
      <c r="UWI37" s="12"/>
      <c r="UWJ37" s="12"/>
      <c r="UWK37" s="12"/>
      <c r="UWL37" s="12"/>
      <c r="UWM37" s="12"/>
      <c r="UWN37" s="12"/>
      <c r="UWO37" s="12"/>
      <c r="UWP37" s="12"/>
      <c r="UWQ37" s="12"/>
      <c r="UWR37" s="12"/>
      <c r="UWS37" s="12"/>
      <c r="UWT37" s="12"/>
      <c r="UWU37" s="12"/>
      <c r="UWV37" s="12"/>
      <c r="UWW37" s="12"/>
      <c r="UWX37" s="12"/>
      <c r="UWY37" s="12"/>
      <c r="UWZ37" s="12"/>
      <c r="UXA37" s="12"/>
      <c r="UXB37" s="12"/>
      <c r="UXC37" s="12"/>
      <c r="UXD37" s="12"/>
      <c r="UXE37" s="12"/>
      <c r="UXF37" s="12"/>
      <c r="UXG37" s="12"/>
      <c r="UXH37" s="12"/>
      <c r="UXI37" s="12"/>
      <c r="UXJ37" s="12"/>
      <c r="UXK37" s="12"/>
      <c r="UXL37" s="12"/>
      <c r="UXM37" s="12"/>
      <c r="UXN37" s="12"/>
      <c r="UXO37" s="12"/>
      <c r="UXP37" s="12"/>
      <c r="UXQ37" s="12"/>
      <c r="UXR37" s="12"/>
      <c r="UXS37" s="12"/>
      <c r="UXT37" s="12"/>
      <c r="UXU37" s="12"/>
      <c r="UXV37" s="12"/>
      <c r="UXW37" s="12"/>
      <c r="UXX37" s="12"/>
      <c r="UXY37" s="12"/>
      <c r="UXZ37" s="12"/>
      <c r="UYA37" s="12"/>
      <c r="UYB37" s="12"/>
      <c r="UYC37" s="12"/>
      <c r="UYD37" s="12"/>
      <c r="UYE37" s="12"/>
      <c r="UYF37" s="12"/>
      <c r="UYG37" s="12"/>
      <c r="UYH37" s="12"/>
      <c r="UYI37" s="12"/>
      <c r="UYJ37" s="12"/>
      <c r="UYK37" s="12"/>
      <c r="UYL37" s="12"/>
      <c r="UYM37" s="12"/>
      <c r="UYN37" s="12"/>
      <c r="UYO37" s="12"/>
      <c r="UYP37" s="12"/>
      <c r="UYQ37" s="12"/>
      <c r="UYR37" s="12"/>
      <c r="UYS37" s="12"/>
      <c r="UYT37" s="12"/>
      <c r="UYU37" s="12"/>
      <c r="UYV37" s="12"/>
      <c r="UYW37" s="12"/>
      <c r="UYX37" s="12"/>
      <c r="UYY37" s="12"/>
      <c r="UYZ37" s="12"/>
      <c r="UZA37" s="12"/>
      <c r="UZB37" s="12"/>
      <c r="UZC37" s="12"/>
      <c r="UZD37" s="12"/>
      <c r="UZE37" s="12"/>
      <c r="UZF37" s="12"/>
      <c r="UZG37" s="12"/>
      <c r="UZH37" s="12"/>
      <c r="UZI37" s="12"/>
      <c r="UZJ37" s="12"/>
      <c r="UZK37" s="12"/>
      <c r="UZL37" s="12"/>
      <c r="UZM37" s="12"/>
      <c r="UZN37" s="12"/>
      <c r="UZO37" s="12"/>
      <c r="UZP37" s="12"/>
      <c r="UZQ37" s="12"/>
      <c r="UZR37" s="12"/>
      <c r="UZS37" s="12"/>
      <c r="UZT37" s="12"/>
      <c r="UZU37" s="12"/>
      <c r="UZV37" s="12"/>
      <c r="UZW37" s="12"/>
      <c r="UZX37" s="12"/>
      <c r="UZY37" s="12"/>
      <c r="UZZ37" s="12"/>
      <c r="VAA37" s="12"/>
      <c r="VAB37" s="12"/>
      <c r="VAC37" s="12"/>
      <c r="VAD37" s="12"/>
      <c r="VAE37" s="12"/>
      <c r="VAF37" s="12"/>
      <c r="VAG37" s="12"/>
      <c r="VAH37" s="12"/>
      <c r="VAI37" s="12"/>
      <c r="VAJ37" s="12"/>
      <c r="VAK37" s="12"/>
      <c r="VAL37" s="12"/>
      <c r="VAM37" s="12"/>
      <c r="VAN37" s="12"/>
      <c r="VAO37" s="12"/>
      <c r="VAP37" s="12"/>
      <c r="VAQ37" s="12"/>
      <c r="VAR37" s="12"/>
      <c r="VAS37" s="12"/>
      <c r="VAT37" s="12"/>
      <c r="VAU37" s="12"/>
      <c r="VAV37" s="12"/>
      <c r="VAW37" s="12"/>
      <c r="VAX37" s="12"/>
      <c r="VAY37" s="12"/>
      <c r="VAZ37" s="12"/>
      <c r="VBA37" s="12"/>
      <c r="VBB37" s="12"/>
      <c r="VBC37" s="12"/>
      <c r="VBD37" s="12"/>
      <c r="VBE37" s="12"/>
      <c r="VBF37" s="12"/>
      <c r="VBG37" s="12"/>
      <c r="VBH37" s="12"/>
      <c r="VBI37" s="12"/>
      <c r="VBJ37" s="12"/>
      <c r="VBK37" s="12"/>
      <c r="VBL37" s="12"/>
      <c r="VBM37" s="12"/>
      <c r="VBN37" s="12"/>
      <c r="VBO37" s="12"/>
      <c r="VBP37" s="12"/>
      <c r="VBQ37" s="12"/>
      <c r="VBR37" s="12"/>
      <c r="VBS37" s="12"/>
      <c r="VBT37" s="12"/>
      <c r="VBU37" s="12"/>
      <c r="VBV37" s="12"/>
      <c r="VBW37" s="12"/>
      <c r="VBX37" s="12"/>
      <c r="VBY37" s="12"/>
      <c r="VBZ37" s="12"/>
      <c r="VCA37" s="12"/>
      <c r="VCB37" s="12"/>
      <c r="VCC37" s="12"/>
      <c r="VCD37" s="12"/>
      <c r="VCE37" s="12"/>
      <c r="VCF37" s="12"/>
      <c r="VCG37" s="12"/>
      <c r="VCH37" s="12"/>
      <c r="VCI37" s="12"/>
      <c r="VCJ37" s="12"/>
      <c r="VCK37" s="12"/>
      <c r="VCL37" s="12"/>
      <c r="VCM37" s="12"/>
      <c r="VCN37" s="12"/>
      <c r="VCO37" s="12"/>
      <c r="VCP37" s="12"/>
      <c r="VCQ37" s="12"/>
      <c r="VCR37" s="12"/>
      <c r="VCS37" s="12"/>
      <c r="VCT37" s="12"/>
      <c r="VCU37" s="12"/>
      <c r="VCV37" s="12"/>
      <c r="VCW37" s="12"/>
      <c r="VCX37" s="12"/>
      <c r="VCY37" s="12"/>
      <c r="VCZ37" s="12"/>
      <c r="VDA37" s="12"/>
      <c r="VDB37" s="12"/>
      <c r="VDC37" s="12"/>
      <c r="VDD37" s="12"/>
      <c r="VDE37" s="12"/>
      <c r="VDF37" s="12"/>
      <c r="VDG37" s="12"/>
      <c r="VDH37" s="12"/>
      <c r="VDI37" s="12"/>
      <c r="VDJ37" s="12"/>
      <c r="VDK37" s="12"/>
      <c r="VDL37" s="12"/>
      <c r="VDM37" s="12"/>
      <c r="VDN37" s="12"/>
      <c r="VDO37" s="12"/>
      <c r="VDP37" s="12"/>
      <c r="VDQ37" s="12"/>
      <c r="VDR37" s="12"/>
      <c r="VDS37" s="12"/>
      <c r="VDT37" s="12"/>
      <c r="VDU37" s="12"/>
      <c r="VDV37" s="12"/>
      <c r="VDW37" s="12"/>
      <c r="VDX37" s="12"/>
      <c r="VDY37" s="12"/>
      <c r="VDZ37" s="12"/>
      <c r="VEA37" s="12"/>
      <c r="VEB37" s="12"/>
      <c r="VEC37" s="12"/>
      <c r="VED37" s="12"/>
      <c r="VEE37" s="12"/>
      <c r="VEF37" s="12"/>
      <c r="VEG37" s="12"/>
      <c r="VEH37" s="12"/>
      <c r="VEI37" s="12"/>
      <c r="VEJ37" s="12"/>
      <c r="VEK37" s="12"/>
      <c r="VEL37" s="12"/>
      <c r="VEM37" s="12"/>
      <c r="VEN37" s="12"/>
      <c r="VEO37" s="12"/>
      <c r="VEP37" s="12"/>
      <c r="VEQ37" s="12"/>
      <c r="VER37" s="12"/>
      <c r="VES37" s="12"/>
      <c r="VET37" s="12"/>
      <c r="VEU37" s="12"/>
      <c r="VEV37" s="12"/>
      <c r="VEW37" s="12"/>
      <c r="VEX37" s="12"/>
      <c r="VEY37" s="12"/>
      <c r="VEZ37" s="12"/>
      <c r="VFA37" s="12"/>
      <c r="VFB37" s="12"/>
      <c r="VFC37" s="12"/>
      <c r="VFD37" s="12"/>
      <c r="VFE37" s="12"/>
      <c r="VFF37" s="12"/>
      <c r="VFG37" s="12"/>
      <c r="VFH37" s="12"/>
      <c r="VFI37" s="12"/>
      <c r="VFJ37" s="12"/>
      <c r="VFK37" s="12"/>
      <c r="VFL37" s="12"/>
      <c r="VFM37" s="12"/>
      <c r="VFN37" s="12"/>
      <c r="VFO37" s="12"/>
      <c r="VFP37" s="12"/>
      <c r="VFQ37" s="12"/>
      <c r="VFR37" s="12"/>
      <c r="VFS37" s="12"/>
      <c r="VFT37" s="12"/>
      <c r="VFU37" s="12"/>
      <c r="VFV37" s="12"/>
      <c r="VFW37" s="12"/>
      <c r="VFX37" s="12"/>
      <c r="VFY37" s="12"/>
      <c r="VFZ37" s="12"/>
      <c r="VGA37" s="12"/>
      <c r="VGB37" s="12"/>
      <c r="VGC37" s="12"/>
      <c r="VGD37" s="12"/>
      <c r="VGE37" s="12"/>
      <c r="VGF37" s="12"/>
      <c r="VGG37" s="12"/>
      <c r="VGH37" s="12"/>
      <c r="VGI37" s="12"/>
      <c r="VGJ37" s="12"/>
      <c r="VGK37" s="12"/>
      <c r="VGL37" s="12"/>
      <c r="VGM37" s="12"/>
      <c r="VGN37" s="12"/>
      <c r="VGO37" s="12"/>
      <c r="VGP37" s="12"/>
      <c r="VGQ37" s="12"/>
      <c r="VGR37" s="12"/>
      <c r="VGS37" s="12"/>
      <c r="VGT37" s="12"/>
      <c r="VGU37" s="12"/>
      <c r="VGV37" s="12"/>
      <c r="VGW37" s="12"/>
      <c r="VGX37" s="12"/>
      <c r="VGY37" s="12"/>
      <c r="VGZ37" s="12"/>
      <c r="VHA37" s="12"/>
      <c r="VHB37" s="12"/>
      <c r="VHC37" s="12"/>
      <c r="VHD37" s="12"/>
      <c r="VHE37" s="12"/>
      <c r="VHF37" s="12"/>
      <c r="VHG37" s="12"/>
      <c r="VHH37" s="12"/>
      <c r="VHI37" s="12"/>
      <c r="VHJ37" s="12"/>
      <c r="VHK37" s="12"/>
      <c r="VHL37" s="12"/>
      <c r="VHM37" s="12"/>
      <c r="VHN37" s="12"/>
      <c r="VHO37" s="12"/>
      <c r="VHP37" s="12"/>
      <c r="VHQ37" s="12"/>
      <c r="VHR37" s="12"/>
      <c r="VHS37" s="12"/>
      <c r="VHT37" s="12"/>
      <c r="VHU37" s="12"/>
      <c r="VHV37" s="12"/>
      <c r="VHW37" s="12"/>
      <c r="VHX37" s="12"/>
      <c r="VHY37" s="12"/>
      <c r="VHZ37" s="12"/>
      <c r="VIA37" s="12"/>
      <c r="VIB37" s="12"/>
      <c r="VIC37" s="12"/>
      <c r="VID37" s="12"/>
      <c r="VIE37" s="12"/>
      <c r="VIF37" s="12"/>
      <c r="VIG37" s="12"/>
      <c r="VIH37" s="12"/>
      <c r="VII37" s="12"/>
      <c r="VIJ37" s="12"/>
      <c r="VIK37" s="12"/>
      <c r="VIL37" s="12"/>
      <c r="VIM37" s="12"/>
      <c r="VIN37" s="12"/>
      <c r="VIO37" s="12"/>
      <c r="VIP37" s="12"/>
      <c r="VIQ37" s="12"/>
      <c r="VIR37" s="12"/>
      <c r="VIS37" s="12"/>
      <c r="VIT37" s="12"/>
      <c r="VIU37" s="12"/>
      <c r="VIV37" s="12"/>
      <c r="VIW37" s="12"/>
      <c r="VIX37" s="12"/>
      <c r="VIY37" s="12"/>
      <c r="VIZ37" s="12"/>
      <c r="VJA37" s="12"/>
      <c r="VJB37" s="12"/>
      <c r="VJC37" s="12"/>
      <c r="VJD37" s="12"/>
      <c r="VJE37" s="12"/>
      <c r="VJF37" s="12"/>
      <c r="VJG37" s="12"/>
      <c r="VJH37" s="12"/>
      <c r="VJI37" s="12"/>
      <c r="VJJ37" s="12"/>
      <c r="VJK37" s="12"/>
      <c r="VJL37" s="12"/>
      <c r="VJM37" s="12"/>
      <c r="VJN37" s="12"/>
      <c r="VJO37" s="12"/>
      <c r="VJP37" s="12"/>
      <c r="VJQ37" s="12"/>
      <c r="VJR37" s="12"/>
      <c r="VJS37" s="12"/>
      <c r="VJT37" s="12"/>
      <c r="VJU37" s="12"/>
      <c r="VJV37" s="12"/>
      <c r="VJW37" s="12"/>
      <c r="VJX37" s="12"/>
      <c r="VJY37" s="12"/>
      <c r="VJZ37" s="12"/>
      <c r="VKA37" s="12"/>
      <c r="VKB37" s="12"/>
      <c r="VKC37" s="12"/>
      <c r="VKD37" s="12"/>
      <c r="VKE37" s="12"/>
      <c r="VKF37" s="12"/>
      <c r="VKG37" s="12"/>
      <c r="VKH37" s="12"/>
      <c r="VKI37" s="12"/>
      <c r="VKJ37" s="12"/>
      <c r="VKK37" s="12"/>
      <c r="VKL37" s="12"/>
      <c r="VKM37" s="12"/>
      <c r="VKN37" s="12"/>
      <c r="VKO37" s="12"/>
      <c r="VKP37" s="12"/>
      <c r="VKQ37" s="12"/>
      <c r="VKR37" s="12"/>
      <c r="VKS37" s="12"/>
      <c r="VKT37" s="12"/>
      <c r="VKU37" s="12"/>
      <c r="VKV37" s="12"/>
      <c r="VKW37" s="12"/>
      <c r="VKX37" s="12"/>
      <c r="VKY37" s="12"/>
      <c r="VKZ37" s="12"/>
      <c r="VLA37" s="12"/>
      <c r="VLB37" s="12"/>
      <c r="VLC37" s="12"/>
      <c r="VLD37" s="12"/>
      <c r="VLE37" s="12"/>
      <c r="VLF37" s="12"/>
      <c r="VLG37" s="12"/>
      <c r="VLH37" s="12"/>
      <c r="VLI37" s="12"/>
      <c r="VLJ37" s="12"/>
      <c r="VLK37" s="12"/>
      <c r="VLL37" s="12"/>
      <c r="VLM37" s="12"/>
      <c r="VLN37" s="12"/>
      <c r="VLO37" s="12"/>
      <c r="VLP37" s="12"/>
      <c r="VLQ37" s="12"/>
      <c r="VLR37" s="12"/>
      <c r="VLS37" s="12"/>
      <c r="VLT37" s="12"/>
      <c r="VLU37" s="12"/>
      <c r="VLV37" s="12"/>
      <c r="VLW37" s="12"/>
      <c r="VLX37" s="12"/>
      <c r="VLY37" s="12"/>
      <c r="VLZ37" s="12"/>
      <c r="VMA37" s="12"/>
      <c r="VMB37" s="12"/>
      <c r="VMC37" s="12"/>
      <c r="VMD37" s="12"/>
      <c r="VME37" s="12"/>
      <c r="VMF37" s="12"/>
      <c r="VMG37" s="12"/>
      <c r="VMH37" s="12"/>
      <c r="VMI37" s="12"/>
      <c r="VMJ37" s="12"/>
      <c r="VMK37" s="12"/>
      <c r="VML37" s="12"/>
      <c r="VMM37" s="12"/>
      <c r="VMN37" s="12"/>
      <c r="VMO37" s="12"/>
      <c r="VMP37" s="12"/>
      <c r="VMQ37" s="12"/>
      <c r="VMR37" s="12"/>
      <c r="VMS37" s="12"/>
      <c r="VMT37" s="12"/>
      <c r="VMU37" s="12"/>
      <c r="VMV37" s="12"/>
      <c r="VMW37" s="12"/>
      <c r="VMX37" s="12"/>
      <c r="VMY37" s="12"/>
      <c r="VMZ37" s="12"/>
      <c r="VNA37" s="12"/>
      <c r="VNB37" s="12"/>
      <c r="VNC37" s="12"/>
      <c r="VND37" s="12"/>
      <c r="VNE37" s="12"/>
      <c r="VNF37" s="12"/>
      <c r="VNG37" s="12"/>
      <c r="VNH37" s="12"/>
      <c r="VNI37" s="12"/>
      <c r="VNJ37" s="12"/>
      <c r="VNK37" s="12"/>
      <c r="VNL37" s="12"/>
      <c r="VNM37" s="12"/>
      <c r="VNN37" s="12"/>
      <c r="VNO37" s="12"/>
      <c r="VNP37" s="12"/>
      <c r="VNQ37" s="12"/>
      <c r="VNR37" s="12"/>
      <c r="VNS37" s="12"/>
      <c r="VNT37" s="12"/>
      <c r="VNU37" s="12"/>
      <c r="VNV37" s="12"/>
      <c r="VNW37" s="12"/>
      <c r="VNX37" s="12"/>
      <c r="VNY37" s="12"/>
      <c r="VNZ37" s="12"/>
      <c r="VOA37" s="12"/>
      <c r="VOB37" s="12"/>
      <c r="VOC37" s="12"/>
      <c r="VOD37" s="12"/>
      <c r="VOE37" s="12"/>
      <c r="VOF37" s="12"/>
      <c r="VOG37" s="12"/>
      <c r="VOH37" s="12"/>
      <c r="VOI37" s="12"/>
      <c r="VOJ37" s="12"/>
      <c r="VOK37" s="12"/>
      <c r="VOL37" s="12"/>
      <c r="VOM37" s="12"/>
      <c r="VON37" s="12"/>
      <c r="VOO37" s="12"/>
      <c r="VOP37" s="12"/>
      <c r="VOQ37" s="12"/>
      <c r="VOR37" s="12"/>
      <c r="VOS37" s="12"/>
      <c r="VOT37" s="12"/>
      <c r="VOU37" s="12"/>
      <c r="VOV37" s="12"/>
      <c r="VOW37" s="12"/>
      <c r="VOX37" s="12"/>
      <c r="VOY37" s="12"/>
      <c r="VOZ37" s="12"/>
      <c r="VPA37" s="12"/>
      <c r="VPB37" s="12"/>
      <c r="VPC37" s="12"/>
      <c r="VPD37" s="12"/>
      <c r="VPE37" s="12"/>
      <c r="VPF37" s="12"/>
      <c r="VPG37" s="12"/>
      <c r="VPH37" s="12"/>
      <c r="VPI37" s="12"/>
      <c r="VPJ37" s="12"/>
      <c r="VPK37" s="12"/>
      <c r="VPL37" s="12"/>
      <c r="VPM37" s="12"/>
      <c r="VPN37" s="12"/>
      <c r="VPO37" s="12"/>
      <c r="VPP37" s="12"/>
      <c r="VPQ37" s="12"/>
      <c r="VPR37" s="12"/>
      <c r="VPS37" s="12"/>
      <c r="VPT37" s="12"/>
      <c r="VPU37" s="12"/>
      <c r="VPV37" s="12"/>
      <c r="VPW37" s="12"/>
      <c r="VPX37" s="12"/>
      <c r="VPY37" s="12"/>
      <c r="VPZ37" s="12"/>
      <c r="VQA37" s="12"/>
      <c r="VQB37" s="12"/>
      <c r="VQC37" s="12"/>
      <c r="VQD37" s="12"/>
      <c r="VQE37" s="12"/>
      <c r="VQF37" s="12"/>
      <c r="VQG37" s="12"/>
      <c r="VQH37" s="12"/>
      <c r="VQI37" s="12"/>
      <c r="VQJ37" s="12"/>
      <c r="VQK37" s="12"/>
      <c r="VQL37" s="12"/>
      <c r="VQM37" s="12"/>
      <c r="VQN37" s="12"/>
      <c r="VQO37" s="12"/>
      <c r="VQP37" s="12"/>
      <c r="VQQ37" s="12"/>
      <c r="VQR37" s="12"/>
      <c r="VQS37" s="12"/>
      <c r="VQT37" s="12"/>
      <c r="VQU37" s="12"/>
      <c r="VQV37" s="12"/>
      <c r="VQW37" s="12"/>
      <c r="VQX37" s="12"/>
      <c r="VQY37" s="12"/>
      <c r="VQZ37" s="12"/>
      <c r="VRA37" s="12"/>
      <c r="VRB37" s="12"/>
      <c r="VRC37" s="12"/>
      <c r="VRD37" s="12"/>
      <c r="VRE37" s="12"/>
      <c r="VRF37" s="12"/>
      <c r="VRG37" s="12"/>
      <c r="VRH37" s="12"/>
      <c r="VRI37" s="12"/>
      <c r="VRJ37" s="12"/>
      <c r="VRK37" s="12"/>
      <c r="VRL37" s="12"/>
      <c r="VRM37" s="12"/>
      <c r="VRN37" s="12"/>
      <c r="VRO37" s="12"/>
      <c r="VRP37" s="12"/>
      <c r="VRQ37" s="12"/>
      <c r="VRR37" s="12"/>
      <c r="VRS37" s="12"/>
      <c r="VRT37" s="12"/>
      <c r="VRU37" s="12"/>
      <c r="VRV37" s="12"/>
      <c r="VRW37" s="12"/>
      <c r="VRX37" s="12"/>
      <c r="VRY37" s="12"/>
      <c r="VRZ37" s="12"/>
      <c r="VSA37" s="12"/>
      <c r="VSB37" s="12"/>
      <c r="VSC37" s="12"/>
      <c r="VSD37" s="12"/>
      <c r="VSE37" s="12"/>
      <c r="VSF37" s="12"/>
      <c r="VSG37" s="12"/>
      <c r="VSH37" s="12"/>
      <c r="VSI37" s="12"/>
      <c r="VSJ37" s="12"/>
      <c r="VSK37" s="12"/>
      <c r="VSL37" s="12"/>
      <c r="VSM37" s="12"/>
      <c r="VSN37" s="12"/>
      <c r="VSO37" s="12"/>
      <c r="VSP37" s="12"/>
      <c r="VSQ37" s="12"/>
      <c r="VSR37" s="12"/>
      <c r="VSS37" s="12"/>
      <c r="VST37" s="12"/>
      <c r="VSU37" s="12"/>
      <c r="VSV37" s="12"/>
      <c r="VSW37" s="12"/>
      <c r="VSX37" s="12"/>
      <c r="VSY37" s="12"/>
      <c r="VSZ37" s="12"/>
      <c r="VTA37" s="12"/>
      <c r="VTB37" s="12"/>
      <c r="VTC37" s="12"/>
      <c r="VTD37" s="12"/>
      <c r="VTE37" s="12"/>
      <c r="VTF37" s="12"/>
      <c r="VTG37" s="12"/>
      <c r="VTH37" s="12"/>
      <c r="VTI37" s="12"/>
      <c r="VTJ37" s="12"/>
      <c r="VTK37" s="12"/>
      <c r="VTL37" s="12"/>
      <c r="VTM37" s="12"/>
      <c r="VTN37" s="12"/>
      <c r="VTO37" s="12"/>
      <c r="VTP37" s="12"/>
      <c r="VTQ37" s="12"/>
      <c r="VTR37" s="12"/>
      <c r="VTS37" s="12"/>
      <c r="VTT37" s="12"/>
      <c r="VTU37" s="12"/>
      <c r="VTV37" s="12"/>
      <c r="VTW37" s="12"/>
      <c r="VTX37" s="12"/>
      <c r="VTY37" s="12"/>
      <c r="VTZ37" s="12"/>
      <c r="VUA37" s="12"/>
      <c r="VUB37" s="12"/>
      <c r="VUC37" s="12"/>
      <c r="VUD37" s="12"/>
      <c r="VUE37" s="12"/>
      <c r="VUF37" s="12"/>
      <c r="VUG37" s="12"/>
      <c r="VUH37" s="12"/>
      <c r="VUI37" s="12"/>
      <c r="VUJ37" s="12"/>
      <c r="VUK37" s="12"/>
      <c r="VUL37" s="12"/>
      <c r="VUM37" s="12"/>
      <c r="VUN37" s="12"/>
      <c r="VUO37" s="12"/>
      <c r="VUP37" s="12"/>
      <c r="VUQ37" s="12"/>
      <c r="VUR37" s="12"/>
      <c r="VUS37" s="12"/>
      <c r="VUT37" s="12"/>
      <c r="VUU37" s="12"/>
      <c r="VUV37" s="12"/>
      <c r="VUW37" s="12"/>
      <c r="VUX37" s="12"/>
      <c r="VUY37" s="12"/>
      <c r="VUZ37" s="12"/>
      <c r="VVA37" s="12"/>
      <c r="VVB37" s="12"/>
      <c r="VVC37" s="12"/>
      <c r="VVD37" s="12"/>
      <c r="VVE37" s="12"/>
      <c r="VVF37" s="12"/>
      <c r="VVG37" s="12"/>
      <c r="VVH37" s="12"/>
      <c r="VVI37" s="12"/>
      <c r="VVJ37" s="12"/>
      <c r="VVK37" s="12"/>
      <c r="VVL37" s="12"/>
      <c r="VVM37" s="12"/>
      <c r="VVN37" s="12"/>
      <c r="VVO37" s="12"/>
      <c r="VVP37" s="12"/>
      <c r="VVQ37" s="12"/>
      <c r="VVR37" s="12"/>
      <c r="VVS37" s="12"/>
      <c r="VVT37" s="12"/>
      <c r="VVU37" s="12"/>
      <c r="VVV37" s="12"/>
      <c r="VVW37" s="12"/>
      <c r="VVX37" s="12"/>
      <c r="VVY37" s="12"/>
      <c r="VVZ37" s="12"/>
      <c r="VWA37" s="12"/>
      <c r="VWB37" s="12"/>
      <c r="VWC37" s="12"/>
      <c r="VWD37" s="12"/>
      <c r="VWE37" s="12"/>
      <c r="VWF37" s="12"/>
      <c r="VWG37" s="12"/>
      <c r="VWH37" s="12"/>
      <c r="VWI37" s="12"/>
      <c r="VWJ37" s="12"/>
      <c r="VWK37" s="12"/>
      <c r="VWL37" s="12"/>
      <c r="VWM37" s="12"/>
      <c r="VWN37" s="12"/>
      <c r="VWO37" s="12"/>
      <c r="VWP37" s="12"/>
      <c r="VWQ37" s="12"/>
      <c r="VWR37" s="12"/>
      <c r="VWS37" s="12"/>
      <c r="VWT37" s="12"/>
      <c r="VWU37" s="12"/>
      <c r="VWV37" s="12"/>
      <c r="VWW37" s="12"/>
      <c r="VWX37" s="12"/>
      <c r="VWY37" s="12"/>
      <c r="VWZ37" s="12"/>
      <c r="VXA37" s="12"/>
      <c r="VXB37" s="12"/>
      <c r="VXC37" s="12"/>
      <c r="VXD37" s="12"/>
      <c r="VXE37" s="12"/>
      <c r="VXF37" s="12"/>
      <c r="VXG37" s="12"/>
      <c r="VXH37" s="12"/>
      <c r="VXI37" s="12"/>
      <c r="VXJ37" s="12"/>
      <c r="VXK37" s="12"/>
      <c r="VXL37" s="12"/>
      <c r="VXM37" s="12"/>
      <c r="VXN37" s="12"/>
      <c r="VXO37" s="12"/>
      <c r="VXP37" s="12"/>
      <c r="VXQ37" s="12"/>
      <c r="VXR37" s="12"/>
      <c r="VXS37" s="12"/>
      <c r="VXT37" s="12"/>
      <c r="VXU37" s="12"/>
      <c r="VXV37" s="12"/>
      <c r="VXW37" s="12"/>
      <c r="VXX37" s="12"/>
      <c r="VXY37" s="12"/>
      <c r="VXZ37" s="12"/>
      <c r="VYA37" s="12"/>
      <c r="VYB37" s="12"/>
      <c r="VYC37" s="12"/>
      <c r="VYD37" s="12"/>
      <c r="VYE37" s="12"/>
      <c r="VYF37" s="12"/>
      <c r="VYG37" s="12"/>
      <c r="VYH37" s="12"/>
      <c r="VYI37" s="12"/>
      <c r="VYJ37" s="12"/>
      <c r="VYK37" s="12"/>
      <c r="VYL37" s="12"/>
      <c r="VYM37" s="12"/>
      <c r="VYN37" s="12"/>
      <c r="VYO37" s="12"/>
      <c r="VYP37" s="12"/>
      <c r="VYQ37" s="12"/>
      <c r="VYR37" s="12"/>
      <c r="VYS37" s="12"/>
      <c r="VYT37" s="12"/>
      <c r="VYU37" s="12"/>
      <c r="VYV37" s="12"/>
      <c r="VYW37" s="12"/>
      <c r="VYX37" s="12"/>
      <c r="VYY37" s="12"/>
      <c r="VYZ37" s="12"/>
      <c r="VZA37" s="12"/>
      <c r="VZB37" s="12"/>
      <c r="VZC37" s="12"/>
      <c r="VZD37" s="12"/>
      <c r="VZE37" s="12"/>
      <c r="VZF37" s="12"/>
      <c r="VZG37" s="12"/>
      <c r="VZH37" s="12"/>
      <c r="VZI37" s="12"/>
      <c r="VZJ37" s="12"/>
      <c r="VZK37" s="12"/>
      <c r="VZL37" s="12"/>
      <c r="VZM37" s="12"/>
      <c r="VZN37" s="12"/>
      <c r="VZO37" s="12"/>
      <c r="VZP37" s="12"/>
      <c r="VZQ37" s="12"/>
      <c r="VZR37" s="12"/>
      <c r="VZS37" s="12"/>
      <c r="VZT37" s="12"/>
      <c r="VZU37" s="12"/>
      <c r="VZV37" s="12"/>
      <c r="VZW37" s="12"/>
      <c r="VZX37" s="12"/>
      <c r="VZY37" s="12"/>
      <c r="VZZ37" s="12"/>
      <c r="WAA37" s="12"/>
      <c r="WAB37" s="12"/>
      <c r="WAC37" s="12"/>
      <c r="WAD37" s="12"/>
      <c r="WAE37" s="12"/>
      <c r="WAF37" s="12"/>
      <c r="WAG37" s="12"/>
      <c r="WAH37" s="12"/>
      <c r="WAI37" s="12"/>
      <c r="WAJ37" s="12"/>
      <c r="WAK37" s="12"/>
      <c r="WAL37" s="12"/>
      <c r="WAM37" s="12"/>
      <c r="WAN37" s="12"/>
      <c r="WAO37" s="12"/>
      <c r="WAP37" s="12"/>
      <c r="WAQ37" s="12"/>
      <c r="WAR37" s="12"/>
      <c r="WAS37" s="12"/>
      <c r="WAT37" s="12"/>
      <c r="WAU37" s="12"/>
      <c r="WAV37" s="12"/>
      <c r="WAW37" s="12"/>
      <c r="WAX37" s="12"/>
      <c r="WAY37" s="12"/>
      <c r="WAZ37" s="12"/>
      <c r="WBA37" s="12"/>
      <c r="WBB37" s="12"/>
      <c r="WBC37" s="12"/>
      <c r="WBD37" s="12"/>
      <c r="WBE37" s="12"/>
      <c r="WBF37" s="12"/>
      <c r="WBG37" s="12"/>
      <c r="WBH37" s="12"/>
      <c r="WBI37" s="12"/>
      <c r="WBJ37" s="12"/>
      <c r="WBK37" s="12"/>
      <c r="WBL37" s="12"/>
      <c r="WBM37" s="12"/>
      <c r="WBN37" s="12"/>
      <c r="WBO37" s="12"/>
      <c r="WBP37" s="12"/>
      <c r="WBQ37" s="12"/>
      <c r="WBR37" s="12"/>
      <c r="WBS37" s="12"/>
      <c r="WBT37" s="12"/>
      <c r="WBU37" s="12"/>
      <c r="WBV37" s="12"/>
      <c r="WBW37" s="12"/>
      <c r="WBX37" s="12"/>
      <c r="WBY37" s="12"/>
      <c r="WBZ37" s="12"/>
      <c r="WCA37" s="12"/>
      <c r="WCB37" s="12"/>
      <c r="WCC37" s="12"/>
      <c r="WCD37" s="12"/>
      <c r="WCE37" s="12"/>
      <c r="WCF37" s="12"/>
      <c r="WCG37" s="12"/>
      <c r="WCH37" s="12"/>
      <c r="WCI37" s="12"/>
      <c r="WCJ37" s="12"/>
      <c r="WCK37" s="12"/>
      <c r="WCL37" s="12"/>
      <c r="WCM37" s="12"/>
      <c r="WCN37" s="12"/>
      <c r="WCO37" s="12"/>
      <c r="WCP37" s="12"/>
      <c r="WCQ37" s="12"/>
      <c r="WCR37" s="12"/>
      <c r="WCS37" s="12"/>
      <c r="WCT37" s="12"/>
      <c r="WCU37" s="12"/>
      <c r="WCV37" s="12"/>
      <c r="WCW37" s="12"/>
      <c r="WCX37" s="12"/>
      <c r="WCY37" s="12"/>
      <c r="WCZ37" s="12"/>
      <c r="WDA37" s="12"/>
      <c r="WDB37" s="12"/>
      <c r="WDC37" s="12"/>
      <c r="WDD37" s="12"/>
      <c r="WDE37" s="12"/>
      <c r="WDF37" s="12"/>
      <c r="WDG37" s="12"/>
      <c r="WDH37" s="12"/>
      <c r="WDI37" s="12"/>
      <c r="WDJ37" s="12"/>
      <c r="WDK37" s="12"/>
      <c r="WDL37" s="12"/>
      <c r="WDM37" s="12"/>
      <c r="WDN37" s="12"/>
      <c r="WDO37" s="12"/>
      <c r="WDP37" s="12"/>
      <c r="WDQ37" s="12"/>
      <c r="WDR37" s="12"/>
      <c r="WDS37" s="12"/>
      <c r="WDT37" s="12"/>
      <c r="WDU37" s="12"/>
      <c r="WDV37" s="12"/>
      <c r="WDW37" s="12"/>
      <c r="WDX37" s="12"/>
      <c r="WDY37" s="12"/>
      <c r="WDZ37" s="12"/>
      <c r="WEA37" s="12"/>
      <c r="WEB37" s="12"/>
      <c r="WEC37" s="12"/>
      <c r="WED37" s="12"/>
      <c r="WEE37" s="12"/>
      <c r="WEF37" s="12"/>
      <c r="WEG37" s="12"/>
      <c r="WEH37" s="12"/>
      <c r="WEI37" s="12"/>
      <c r="WEJ37" s="12"/>
      <c r="WEK37" s="12"/>
      <c r="WEL37" s="12"/>
      <c r="WEM37" s="12"/>
      <c r="WEN37" s="12"/>
      <c r="WEO37" s="12"/>
      <c r="WEP37" s="12"/>
      <c r="WEQ37" s="12"/>
      <c r="WER37" s="12"/>
      <c r="WES37" s="12"/>
      <c r="WET37" s="12"/>
      <c r="WEU37" s="12"/>
      <c r="WEV37" s="12"/>
      <c r="WEW37" s="12"/>
      <c r="WEX37" s="12"/>
      <c r="WEY37" s="12"/>
      <c r="WEZ37" s="12"/>
      <c r="WFA37" s="12"/>
      <c r="WFB37" s="12"/>
      <c r="WFC37" s="12"/>
      <c r="WFD37" s="12"/>
      <c r="WFE37" s="12"/>
      <c r="WFF37" s="12"/>
      <c r="WFG37" s="12"/>
      <c r="WFH37" s="12"/>
      <c r="WFI37" s="12"/>
      <c r="WFJ37" s="12"/>
      <c r="WFK37" s="12"/>
      <c r="WFL37" s="12"/>
      <c r="WFM37" s="12"/>
      <c r="WFN37" s="12"/>
      <c r="WFO37" s="12"/>
      <c r="WFP37" s="12"/>
      <c r="WFQ37" s="12"/>
      <c r="WFR37" s="12"/>
      <c r="WFS37" s="12"/>
      <c r="WFT37" s="12"/>
      <c r="WFU37" s="12"/>
      <c r="WFV37" s="12"/>
      <c r="WFW37" s="12"/>
      <c r="WFX37" s="12"/>
      <c r="WFY37" s="12"/>
      <c r="WFZ37" s="12"/>
      <c r="WGA37" s="12"/>
      <c r="WGB37" s="12"/>
      <c r="WGC37" s="12"/>
      <c r="WGD37" s="12"/>
      <c r="WGE37" s="12"/>
      <c r="WGF37" s="12"/>
      <c r="WGG37" s="12"/>
      <c r="WGH37" s="12"/>
      <c r="WGI37" s="12"/>
      <c r="WGJ37" s="12"/>
      <c r="WGK37" s="12"/>
      <c r="WGL37" s="12"/>
      <c r="WGM37" s="12"/>
      <c r="WGN37" s="12"/>
      <c r="WGO37" s="12"/>
      <c r="WGP37" s="12"/>
      <c r="WGQ37" s="12"/>
      <c r="WGR37" s="12"/>
      <c r="WGS37" s="12"/>
      <c r="WGT37" s="12"/>
      <c r="WGU37" s="12"/>
      <c r="WGV37" s="12"/>
      <c r="WGW37" s="12"/>
      <c r="WGX37" s="12"/>
      <c r="WGY37" s="12"/>
      <c r="WGZ37" s="12"/>
      <c r="WHA37" s="12"/>
      <c r="WHB37" s="12"/>
      <c r="WHC37" s="12"/>
      <c r="WHD37" s="12"/>
      <c r="WHE37" s="12"/>
      <c r="WHF37" s="12"/>
      <c r="WHG37" s="12"/>
      <c r="WHH37" s="12"/>
      <c r="WHI37" s="12"/>
      <c r="WHJ37" s="12"/>
      <c r="WHK37" s="12"/>
      <c r="WHL37" s="12"/>
      <c r="WHM37" s="12"/>
      <c r="WHN37" s="12"/>
      <c r="WHO37" s="12"/>
      <c r="WHP37" s="12"/>
      <c r="WHQ37" s="12"/>
      <c r="WHR37" s="12"/>
      <c r="WHS37" s="12"/>
      <c r="WHT37" s="12"/>
      <c r="WHU37" s="12"/>
      <c r="WHV37" s="12"/>
      <c r="WHW37" s="12"/>
      <c r="WHX37" s="12"/>
      <c r="WHY37" s="12"/>
      <c r="WHZ37" s="12"/>
      <c r="WIA37" s="12"/>
      <c r="WIB37" s="12"/>
      <c r="WIC37" s="12"/>
      <c r="WID37" s="12"/>
      <c r="WIE37" s="12"/>
      <c r="WIF37" s="12"/>
      <c r="WIG37" s="12"/>
      <c r="WIH37" s="12"/>
      <c r="WII37" s="12"/>
      <c r="WIJ37" s="12"/>
      <c r="WIK37" s="12"/>
      <c r="WIL37" s="12"/>
      <c r="WIM37" s="12"/>
      <c r="WIN37" s="12"/>
      <c r="WIO37" s="12"/>
      <c r="WIP37" s="12"/>
      <c r="WIQ37" s="12"/>
      <c r="WIR37" s="12"/>
      <c r="WIS37" s="12"/>
      <c r="WIT37" s="12"/>
      <c r="WIU37" s="12"/>
      <c r="WIV37" s="12"/>
      <c r="WIW37" s="12"/>
      <c r="WIX37" s="12"/>
      <c r="WIY37" s="12"/>
      <c r="WIZ37" s="12"/>
      <c r="WJA37" s="12"/>
      <c r="WJB37" s="12"/>
      <c r="WJC37" s="12"/>
      <c r="WJD37" s="12"/>
      <c r="WJE37" s="12"/>
      <c r="WJF37" s="12"/>
      <c r="WJG37" s="12"/>
      <c r="WJH37" s="12"/>
      <c r="WJI37" s="12"/>
      <c r="WJJ37" s="12"/>
      <c r="WJK37" s="12"/>
      <c r="WJL37" s="12"/>
      <c r="WJM37" s="12"/>
      <c r="WJN37" s="12"/>
      <c r="WJO37" s="12"/>
      <c r="WJP37" s="12"/>
      <c r="WJQ37" s="12"/>
      <c r="WJR37" s="12"/>
      <c r="WJS37" s="12"/>
      <c r="WJT37" s="12"/>
      <c r="WJU37" s="12"/>
      <c r="WJV37" s="12"/>
      <c r="WJW37" s="12"/>
      <c r="WJX37" s="12"/>
      <c r="WJY37" s="12"/>
      <c r="WJZ37" s="12"/>
      <c r="WKA37" s="12"/>
      <c r="WKB37" s="12"/>
      <c r="WKC37" s="12"/>
      <c r="WKD37" s="12"/>
      <c r="WKE37" s="12"/>
      <c r="WKF37" s="12"/>
      <c r="WKG37" s="12"/>
      <c r="WKH37" s="12"/>
      <c r="WKI37" s="12"/>
      <c r="WKJ37" s="12"/>
      <c r="WKK37" s="12"/>
      <c r="WKL37" s="12"/>
      <c r="WKM37" s="12"/>
      <c r="WKN37" s="12"/>
      <c r="WKO37" s="12"/>
      <c r="WKP37" s="12"/>
      <c r="WKQ37" s="12"/>
      <c r="WKR37" s="12"/>
      <c r="WKS37" s="12"/>
      <c r="WKT37" s="12"/>
      <c r="WKU37" s="12"/>
      <c r="WKV37" s="12"/>
      <c r="WKW37" s="12"/>
      <c r="WKX37" s="12"/>
      <c r="WKY37" s="12"/>
      <c r="WKZ37" s="12"/>
      <c r="WLA37" s="12"/>
      <c r="WLB37" s="12"/>
      <c r="WLC37" s="12"/>
      <c r="WLD37" s="12"/>
      <c r="WLE37" s="12"/>
      <c r="WLF37" s="12"/>
      <c r="WLG37" s="12"/>
      <c r="WLH37" s="12"/>
      <c r="WLI37" s="12"/>
      <c r="WLJ37" s="12"/>
      <c r="WLK37" s="12"/>
      <c r="WLL37" s="12"/>
      <c r="WLM37" s="12"/>
      <c r="WLN37" s="12"/>
      <c r="WLO37" s="12"/>
      <c r="WLP37" s="12"/>
      <c r="WLQ37" s="12"/>
      <c r="WLR37" s="12"/>
      <c r="WLS37" s="12"/>
      <c r="WLT37" s="12"/>
      <c r="WLU37" s="12"/>
      <c r="WLV37" s="12"/>
      <c r="WLW37" s="12"/>
      <c r="WLX37" s="12"/>
      <c r="WLY37" s="12"/>
      <c r="WLZ37" s="12"/>
      <c r="WMA37" s="12"/>
      <c r="WMB37" s="12"/>
      <c r="WMC37" s="12"/>
      <c r="WMD37" s="12"/>
      <c r="WME37" s="12"/>
      <c r="WMF37" s="12"/>
      <c r="WMG37" s="12"/>
      <c r="WMH37" s="12"/>
      <c r="WMI37" s="12"/>
      <c r="WMJ37" s="12"/>
      <c r="WMK37" s="12"/>
      <c r="WML37" s="12"/>
      <c r="WMM37" s="12"/>
      <c r="WMN37" s="12"/>
      <c r="WMO37" s="12"/>
      <c r="WMP37" s="12"/>
      <c r="WMQ37" s="12"/>
      <c r="WMR37" s="12"/>
      <c r="WMS37" s="12"/>
      <c r="WMT37" s="12"/>
      <c r="WMU37" s="12"/>
      <c r="WMV37" s="12"/>
      <c r="WMW37" s="12"/>
      <c r="WMX37" s="12"/>
      <c r="WMY37" s="12"/>
      <c r="WMZ37" s="12"/>
      <c r="WNA37" s="12"/>
      <c r="WNB37" s="12"/>
      <c r="WNC37" s="12"/>
      <c r="WND37" s="12"/>
      <c r="WNE37" s="12"/>
      <c r="WNF37" s="12"/>
      <c r="WNG37" s="12"/>
      <c r="WNH37" s="12"/>
      <c r="WNI37" s="12"/>
      <c r="WNJ37" s="12"/>
      <c r="WNK37" s="12"/>
      <c r="WNL37" s="12"/>
      <c r="WNM37" s="12"/>
      <c r="WNN37" s="12"/>
      <c r="WNO37" s="12"/>
      <c r="WNP37" s="12"/>
      <c r="WNQ37" s="12"/>
      <c r="WNR37" s="12"/>
      <c r="WNS37" s="12"/>
      <c r="WNT37" s="12"/>
      <c r="WNU37" s="12"/>
      <c r="WNV37" s="12"/>
      <c r="WNW37" s="12"/>
      <c r="WNX37" s="12"/>
      <c r="WNY37" s="12"/>
      <c r="WNZ37" s="12"/>
      <c r="WOA37" s="12"/>
      <c r="WOB37" s="12"/>
      <c r="WOC37" s="12"/>
      <c r="WOD37" s="12"/>
      <c r="WOE37" s="12"/>
      <c r="WOF37" s="12"/>
      <c r="WOG37" s="12"/>
      <c r="WOH37" s="12"/>
      <c r="WOI37" s="12"/>
      <c r="WOJ37" s="12"/>
      <c r="WOK37" s="12"/>
      <c r="WOL37" s="12"/>
      <c r="WOM37" s="12"/>
      <c r="WON37" s="12"/>
      <c r="WOO37" s="12"/>
      <c r="WOP37" s="12"/>
      <c r="WOQ37" s="12"/>
      <c r="WOR37" s="12"/>
      <c r="WOS37" s="12"/>
      <c r="WOT37" s="12"/>
      <c r="WOU37" s="12"/>
      <c r="WOV37" s="12"/>
      <c r="WOW37" s="12"/>
      <c r="WOX37" s="12"/>
      <c r="WOY37" s="12"/>
      <c r="WOZ37" s="12"/>
      <c r="WPA37" s="12"/>
      <c r="WPB37" s="12"/>
      <c r="WPC37" s="12"/>
      <c r="WPD37" s="12"/>
      <c r="WPE37" s="12"/>
      <c r="WPF37" s="12"/>
      <c r="WPG37" s="12"/>
      <c r="WPH37" s="12"/>
      <c r="WPI37" s="12"/>
      <c r="WPJ37" s="12"/>
      <c r="WPK37" s="12"/>
      <c r="WPL37" s="12"/>
      <c r="WPM37" s="12"/>
      <c r="WPN37" s="12"/>
      <c r="WPO37" s="12"/>
      <c r="WPP37" s="12"/>
      <c r="WPQ37" s="12"/>
      <c r="WPR37" s="12"/>
      <c r="WPS37" s="12"/>
      <c r="WPT37" s="12"/>
      <c r="WPU37" s="12"/>
      <c r="WPV37" s="12"/>
      <c r="WPW37" s="12"/>
      <c r="WPX37" s="12"/>
      <c r="WPY37" s="12"/>
      <c r="WPZ37" s="12"/>
      <c r="WQA37" s="12"/>
      <c r="WQB37" s="12"/>
      <c r="WQC37" s="12"/>
      <c r="WQD37" s="12"/>
      <c r="WQE37" s="12"/>
      <c r="WQF37" s="12"/>
      <c r="WQG37" s="12"/>
      <c r="WQH37" s="12"/>
      <c r="WQI37" s="12"/>
      <c r="WQJ37" s="12"/>
      <c r="WQK37" s="12"/>
      <c r="WQL37" s="12"/>
      <c r="WQM37" s="12"/>
      <c r="WQN37" s="12"/>
      <c r="WQO37" s="12"/>
      <c r="WQP37" s="12"/>
      <c r="WQQ37" s="12"/>
      <c r="WQR37" s="12"/>
      <c r="WQS37" s="12"/>
      <c r="WQT37" s="12"/>
      <c r="WQU37" s="12"/>
      <c r="WQV37" s="12"/>
      <c r="WQW37" s="12"/>
      <c r="WQX37" s="12"/>
      <c r="WQY37" s="12"/>
      <c r="WQZ37" s="12"/>
      <c r="WRA37" s="12"/>
      <c r="WRB37" s="12"/>
      <c r="WRC37" s="12"/>
      <c r="WRD37" s="12"/>
      <c r="WRE37" s="12"/>
      <c r="WRF37" s="12"/>
      <c r="WRG37" s="12"/>
      <c r="WRH37" s="12"/>
      <c r="WRI37" s="12"/>
      <c r="WRJ37" s="12"/>
      <c r="WRK37" s="12"/>
      <c r="WRL37" s="12"/>
      <c r="WRM37" s="12"/>
      <c r="WRN37" s="12"/>
      <c r="WRO37" s="12"/>
      <c r="WRP37" s="12"/>
      <c r="WRQ37" s="12"/>
      <c r="WRR37" s="12"/>
      <c r="WRS37" s="12"/>
      <c r="WRT37" s="12"/>
      <c r="WRU37" s="12"/>
      <c r="WRV37" s="12"/>
      <c r="WRW37" s="12"/>
      <c r="WRX37" s="12"/>
      <c r="WRY37" s="12"/>
      <c r="WRZ37" s="12"/>
      <c r="WSA37" s="12"/>
      <c r="WSB37" s="12"/>
      <c r="WSC37" s="12"/>
      <c r="WSD37" s="12"/>
      <c r="WSE37" s="12"/>
      <c r="WSF37" s="12"/>
      <c r="WSG37" s="12"/>
      <c r="WSH37" s="12"/>
      <c r="WSI37" s="12"/>
      <c r="WSJ37" s="12"/>
      <c r="WSK37" s="12"/>
      <c r="WSL37" s="12"/>
      <c r="WSM37" s="12"/>
      <c r="WSN37" s="12"/>
      <c r="WSO37" s="12"/>
      <c r="WSP37" s="12"/>
      <c r="WSQ37" s="12"/>
      <c r="WSR37" s="12"/>
      <c r="WSS37" s="12"/>
      <c r="WST37" s="12"/>
      <c r="WSU37" s="12"/>
      <c r="WSV37" s="12"/>
      <c r="WSW37" s="12"/>
      <c r="WSX37" s="12"/>
      <c r="WSY37" s="12"/>
      <c r="WSZ37" s="12"/>
      <c r="WTA37" s="12"/>
      <c r="WTB37" s="12"/>
      <c r="WTC37" s="12"/>
      <c r="WTD37" s="12"/>
      <c r="WTE37" s="12"/>
      <c r="WTF37" s="12"/>
      <c r="WTG37" s="12"/>
      <c r="WTH37" s="12"/>
      <c r="WTI37" s="12"/>
      <c r="WTJ37" s="12"/>
      <c r="WTK37" s="12"/>
      <c r="WTL37" s="12"/>
    </row>
    <row r="38" spans="1:16080" ht="64.5" customHeight="1">
      <c r="A38" s="7">
        <v>34</v>
      </c>
      <c r="B38" s="6" t="s">
        <v>36</v>
      </c>
      <c r="C38" s="7" t="s">
        <v>4</v>
      </c>
      <c r="D38" s="169">
        <v>100</v>
      </c>
      <c r="E38" s="7" t="s">
        <v>28</v>
      </c>
      <c r="F38" s="177" t="s">
        <v>185</v>
      </c>
    </row>
  </sheetData>
  <mergeCells count="3">
    <mergeCell ref="A1:E1"/>
    <mergeCell ref="A2:E2"/>
    <mergeCell ref="A3:E3"/>
  </mergeCells>
  <pageMargins left="0.48" right="0.23" top="0.34" bottom="0.61" header="0.27" footer="0.31496062992126"/>
  <pageSetup paperSize="9" scale="64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PB 03 DA ĐTC</vt:lpstr>
      <vt:lpstr>PB 02 DA Thuỷ lợi</vt:lpstr>
      <vt:lpstr>PB 04 Thu tiền đất</vt:lpstr>
      <vt:lpstr>PB 04 Thu tiền đất (2)</vt:lpstr>
      <vt:lpstr>Biểu 01 các chỉ tiêu</vt:lpstr>
      <vt:lpstr>'PB 02 DA Thuỷ lợi'!Print_Area</vt:lpstr>
      <vt:lpstr>'PB 03 DA ĐTC'!Print_Area</vt:lpstr>
      <vt:lpstr>'PB 04 Thu tiền đất'!Print_Area</vt:lpstr>
      <vt:lpstr>'PB 04 Thu tiền đất (2)'!Print_Area</vt:lpstr>
      <vt:lpstr>'Biểu 01 các chỉ tiêu'!Print_Titles</vt:lpstr>
      <vt:lpstr>'PB 02 DA Thuỷ lợi'!Print_Titles</vt:lpstr>
      <vt:lpstr>'PB 03 DA ĐTC'!Print_Titles</vt:lpstr>
      <vt:lpstr>'PB 04 Thu tiền đất'!Print_Titles</vt:lpstr>
      <vt:lpstr>'PB 04 Thu tiền đất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2026-08-14T08:18:42Z</cp:lastPrinted>
  <dcterms:created xsi:type="dcterms:W3CDTF">2025-07-01T14:59:55Z</dcterms:created>
  <dcterms:modified xsi:type="dcterms:W3CDTF">2026-08-17T08:37:35Z</dcterms:modified>
</cp:coreProperties>
</file>